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0" documentId="13_ncr:1_{B3914F62-7BB9-4766-B75F-B24F540EB4CB}" xr6:coauthVersionLast="47" xr6:coauthVersionMax="47" xr10:uidLastSave="{00000000-0000-0000-0000-000000000000}"/>
  <bookViews>
    <workbookView minimized="1" xWindow="450" yWindow="510" windowWidth="19180" windowHeight="11200" firstSheet="1" activeTab="5"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7"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FG2" i="19" l="1"/>
  <c r="B18" i="13"/>
  <c r="B42" i="13"/>
  <c r="FI2" i="19"/>
  <c r="B52" i="13"/>
  <c r="AF2" i="17"/>
  <c r="B163" i="15"/>
  <c r="Q2" i="17"/>
  <c r="R2" i="17"/>
  <c r="B165" i="15"/>
  <c r="S2" i="17"/>
</calcChain>
</file>

<file path=xl/sharedStrings.xml><?xml version="1.0" encoding="utf-8"?>
<sst xmlns="http://schemas.openxmlformats.org/spreadsheetml/2006/main" count="2413" uniqueCount="990">
  <si>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</si>
  <si>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</si>
  <si>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</si>
  <si>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</si>
  <si>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</si>
  <si>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</si>
  <si>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</si>
  <si>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</si>
  <si>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</si>
  <si>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</si>
  <si>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</si>
  <si>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</si>
  <si>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</si>
  <si>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</si>
  <si>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</si>
  <si>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</si>
  <si>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</si>
  <si>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</si>
  <si>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</si>
  <si>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</si>
  <si>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</si>
  <si>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</si>
  <si>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</si>
  <si>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</si>
  <si>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</si>
  <si>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</si>
  <si>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</si>
  <si>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</si>
  <si>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</si>
  <si>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</si>
  <si>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</si>
  <si>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</si>
  <si>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</si>
  <si>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</si>
  <si>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</si>
  <si>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</si>
  <si>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</si>
  <si>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</si>
  <si>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</si>
  <si>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</si>
  <si>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</si>
  <si>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</si>
  <si>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</si>
  <si>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</si>
  <si>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</si>
  <si>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</si>
  <si>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</si>
  <si>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</si>
  <si>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</si>
  <si>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</si>
  <si>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</si>
  <si>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</si>
  <si>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</si>
  <si>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</si>
  <si>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</si>
  <si>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</si>
  <si>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</si>
  <si>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</si>
  <si>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</si>
  <si>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</si>
  <si>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</si>
  <si>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</si>
  <si>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</si>
  <si>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</si>
  <si>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</si>
  <si>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</si>
  <si>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</si>
  <si>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</si>
  <si>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</si>
  <si>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</si>
  <si>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</si>
  <si>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</si>
  <si>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</si>
  <si>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</si>
  <si>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</si>
  <si>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</si>
  <si>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</si>
  <si>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</si>
  <si>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</si>
  <si>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</si>
  <si>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</si>
  <si>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</si>
  <si>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</si>
  <si>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</si>
  <si>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</si>
  <si>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</si>
  <si>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</si>
  <si>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</si>
  <si>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</si>
  <si>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</si>
  <si>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</si>
  <si>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</si>
  <si>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</si>
  <si>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</si>
  <si>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</si>
  <si>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</si>
  <si>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</si>
  <si>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</si>
  <si>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</si>
  <si>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</si>
  <si>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</si>
  <si>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</si>
  <si>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</si>
  <si>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</si>
  <si>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</si>
  <si>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</si>
  <si>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</si>
  <si>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</si>
  <si>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</si>
  <si>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</si>
  <si>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</si>
  <si>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</si>
  <si>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</si>
  <si>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</si>
  <si>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</si>
  <si>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</si>
  <si>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</si>
  <si>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</si>
  <si>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</si>
  <si>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</si>
  <si>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</si>
  <si>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</si>
  <si>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</si>
  <si>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</si>
  <si>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</si>
  <si>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</si>
  <si>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</si>
  <si>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</si>
  <si>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</si>
  <si>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</si>
  <si>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</si>
  <si>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</si>
  <si>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</si>
  <si>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</si>
  <si>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</si>
  <si>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</si>
  <si>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</si>
  <si>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</si>
  <si>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</si>
  <si>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</si>
  <si>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</si>
  <si>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</si>
  <si>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</si>
  <si>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</si>
  <si>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</si>
  <si>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</si>
  <si>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</si>
  <si>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</si>
  <si>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</si>
  <si>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</si>
  <si>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</si>
  <si>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</si>
  <si>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</si>
  <si>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</si>
  <si>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</si>
  <si>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</si>
  <si>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</si>
  <si>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</si>
  <si>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</si>
  <si>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family val="2"/>
      </rPr>
      <t>Expenditure Category (Required)</t>
    </r>
    <r>
      <rPr>
        <sz val="8"/>
        <color theme="1"/>
        <rFont val="Arial"/>
        <family val="2"/>
      </rPr>
      <t>:</t>
    </r>
  </si>
  <si>
    <t>3. Program, Placement, Service, Strategy, or System Enhancement</t>
  </si>
  <si>
    <r>
      <rPr>
        <sz val="10"/>
        <color theme="1"/>
        <rFont val="Arial"/>
        <family val="2"/>
      </rPr>
      <t>Expenditure Category (Required)</t>
    </r>
    <r>
      <rPr>
        <sz val="8"/>
        <color theme="1"/>
        <rFont val="Arial"/>
        <family val="2"/>
      </rPr>
      <t>:</t>
    </r>
  </si>
  <si>
    <t>4. Program, Placement, Service, Strategy, or System Enhancement</t>
  </si>
  <si>
    <t>strategy or system enhancement:</t>
  </si>
  <si>
    <r>
      <rPr>
        <sz val="10"/>
        <color theme="1"/>
        <rFont val="Arial"/>
        <family val="2"/>
      </rPr>
      <t>Expenditure Category</t>
    </r>
    <r>
      <rPr>
        <sz val="8"/>
        <color theme="1"/>
        <rFont val="Arial"/>
        <family val="2"/>
      </rPr>
      <t>:</t>
    </r>
  </si>
  <si>
    <t>5. Program, Placement, Service, Strategy, or System Enhancement</t>
  </si>
  <si>
    <r>
      <rPr>
        <sz val="10"/>
        <color theme="1"/>
        <rFont val="Arial"/>
        <family val="2"/>
      </rPr>
      <t>Expenditure Category</t>
    </r>
    <r>
      <rPr>
        <sz val="8"/>
        <color theme="1"/>
        <rFont val="Arial"/>
        <family val="2"/>
      </rPr>
      <t>:</t>
    </r>
  </si>
  <si>
    <t>6. Program, Placement, Service, Strategy, or System Enhancement</t>
  </si>
  <si>
    <r>
      <rPr>
        <sz val="10"/>
        <color theme="1"/>
        <rFont val="Arial"/>
        <family val="2"/>
      </rPr>
      <t>Expenditure Category</t>
    </r>
    <r>
      <rPr>
        <sz val="8"/>
        <color theme="1"/>
        <rFont val="Arial"/>
        <family val="2"/>
      </rPr>
      <t>:</t>
    </r>
  </si>
  <si>
    <t>7. Program, Placement, Service, Strategy, or System Enhancement</t>
  </si>
  <si>
    <r>
      <rPr>
        <sz val="10"/>
        <color theme="1"/>
        <rFont val="Arial"/>
        <family val="2"/>
      </rPr>
      <t>Expenditure Category</t>
    </r>
    <r>
      <rPr>
        <sz val="8"/>
        <color theme="1"/>
        <rFont val="Arial"/>
        <family val="2"/>
      </rPr>
      <t>:</t>
    </r>
  </si>
  <si>
    <t>8. Program, Placement, Service, Strategy, or System Enhancement</t>
  </si>
  <si>
    <r>
      <rPr>
        <sz val="10"/>
        <color theme="1"/>
        <rFont val="Arial"/>
        <family val="2"/>
      </rPr>
      <t>Expenditure Category</t>
    </r>
    <r>
      <rPr>
        <sz val="8"/>
        <color theme="1"/>
        <rFont val="Arial"/>
        <family val="2"/>
      </rPr>
      <t>:</t>
    </r>
  </si>
  <si>
    <t>9. Program, Placement, Service, Strategy, or System Enhancement</t>
  </si>
  <si>
    <r>
      <rPr>
        <sz val="10"/>
        <color theme="1"/>
        <rFont val="Arial"/>
        <family val="2"/>
      </rPr>
      <t>Expenditure Category</t>
    </r>
    <r>
      <rPr>
        <sz val="8"/>
        <color theme="1"/>
        <rFont val="Arial"/>
        <family val="2"/>
      </rPr>
      <t>:</t>
    </r>
  </si>
  <si>
    <t>10. Program, Placement, Service, Strategy, or System Enhancement</t>
  </si>
  <si>
    <r>
      <rPr>
        <sz val="10"/>
        <color theme="1"/>
        <rFont val="Arial"/>
        <family val="2"/>
      </rPr>
      <t>Expenditure Category</t>
    </r>
    <r>
      <rPr>
        <sz val="8"/>
        <color theme="1"/>
        <rFont val="Arial"/>
        <family val="2"/>
      </rPr>
      <t>:</t>
    </r>
  </si>
  <si>
    <t>11. Program, Placement, Service, Strategy, or System Enhancement</t>
  </si>
  <si>
    <r>
      <rPr>
        <sz val="10"/>
        <color theme="1"/>
        <rFont val="Arial"/>
        <family val="2"/>
      </rPr>
      <t>Expenditure Category</t>
    </r>
    <r>
      <rPr>
        <sz val="8"/>
        <color theme="1"/>
        <rFont val="Arial"/>
        <family val="2"/>
      </rPr>
      <t>:</t>
    </r>
  </si>
  <si>
    <t>12. Program, Placement, Service, Strategy, or System Enhancement</t>
  </si>
  <si>
    <r>
      <rPr>
        <sz val="10"/>
        <color theme="1"/>
        <rFont val="Arial"/>
        <family val="2"/>
      </rPr>
      <t>Expenditure Category</t>
    </r>
    <r>
      <rPr>
        <sz val="8"/>
        <color theme="1"/>
        <rFont val="Arial"/>
        <family val="2"/>
      </rPr>
      <t>:</t>
    </r>
  </si>
  <si>
    <t>13. Program, Placement, Service, Strategy, or System Enhancement</t>
  </si>
  <si>
    <r>
      <rPr>
        <sz val="10"/>
        <color theme="1"/>
        <rFont val="Arial"/>
        <family val="2"/>
      </rPr>
      <t>Expenditure Category</t>
    </r>
    <r>
      <rPr>
        <sz val="8"/>
        <color theme="1"/>
        <rFont val="Arial"/>
        <family val="2"/>
      </rPr>
      <t>:</t>
    </r>
  </si>
  <si>
    <t>14. Program, Placement, Service, Strategy, or System Enhancement</t>
  </si>
  <si>
    <r>
      <rPr>
        <sz val="10"/>
        <color theme="1"/>
        <rFont val="Arial"/>
        <family val="2"/>
      </rPr>
      <t>Expenditure Category</t>
    </r>
    <r>
      <rPr>
        <sz val="8"/>
        <color theme="1"/>
        <rFont val="Arial"/>
        <family val="2"/>
      </rPr>
      <t>:</t>
    </r>
  </si>
  <si>
    <t>15. Program, Placement, Service, Strategy, or System Enhancement</t>
  </si>
  <si>
    <r>
      <rPr>
        <sz val="10"/>
        <color theme="1"/>
        <rFont val="Arial"/>
        <family val="2"/>
      </rPr>
      <t>Expenditure Category</t>
    </r>
    <r>
      <rPr>
        <sz val="8"/>
        <color theme="1"/>
        <rFont val="Arial"/>
        <family val="2"/>
      </rPr>
      <t>:</t>
    </r>
  </si>
  <si>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</si>
  <si>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</si>
  <si>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</si>
  <si>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</si>
  <si>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</si>
  <si>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</si>
  <si>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</si>
  <si>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</si>
  <si>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</si>
  <si>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</si>
  <si>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</si>
  <si>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</si>
  <si>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</si>
  <si>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</si>
  <si>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</si>
  <si>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</si>
  <si>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</si>
  <si>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</si>
  <si>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</si>
  <si>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</si>
  <si>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</si>
  <si>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</si>
  <si>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</si>
  <si>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</si>
  <si>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</si>
  <si>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</si>
  <si>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</si>
  <si>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</si>
  <si>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</si>
  <si>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</si>
  <si>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</si>
  <si>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</si>
  <si>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</si>
  <si>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</si>
  <si>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</si>
  <si>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</si>
  <si>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</si>
  <si>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</si>
  <si>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</si>
  <si>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</si>
  <si>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</si>
  <si>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</si>
  <si>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</si>
  <si>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</si>
  <si>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</si>
  <si>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</si>
  <si>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</si>
  <si>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</si>
  <si>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</si>
  <si>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</si>
  <si>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</si>
  <si>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</si>
  <si>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</si>
  <si>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</si>
  <si>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</si>
  <si>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</si>
  <si>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</si>
  <si>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</si>
  <si>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</si>
  <si>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</si>
  <si>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</si>
  <si>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</si>
  <si>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</si>
  <si>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</si>
  <si>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</si>
  <si>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</si>
  <si>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</si>
  <si>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</si>
  <si>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</si>
  <si>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</si>
  <si>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</si>
  <si>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</si>
  <si>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</si>
  <si>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</si>
  <si>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</si>
  <si>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</si>
  <si>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</si>
  <si>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</si>
  <si>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</si>
  <si>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</si>
  <si>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</si>
  <si>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</si>
  <si>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</si>
  <si>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</si>
  <si>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</si>
  <si>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</si>
  <si>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</si>
  <si>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</si>
  <si>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</si>
  <si>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</si>
  <si>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</si>
  <si>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</si>
  <si>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</si>
  <si>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</si>
  <si>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</si>
  <si>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</si>
  <si>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</si>
  <si>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</si>
  <si>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</si>
  <si>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</si>
  <si>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</si>
  <si>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</si>
  <si>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</si>
  <si>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</si>
  <si>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</si>
  <si>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</si>
  <si>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</si>
  <si>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</si>
  <si>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</si>
  <si>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</si>
  <si>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</si>
  <si>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</si>
  <si>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</si>
  <si>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</si>
  <si>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</si>
  <si>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</si>
  <si>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</si>
  <si>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</si>
  <si>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</si>
  <si>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</si>
  <si>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</si>
  <si>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</si>
  <si>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</si>
  <si>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</si>
  <si>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</si>
  <si>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</si>
  <si>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</si>
  <si>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</si>
  <si>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</si>
  <si>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</si>
  <si>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</si>
  <si>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</si>
  <si>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</si>
  <si>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</si>
  <si>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</si>
  <si>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</si>
  <si>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</si>
  <si>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</si>
  <si>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</si>
  <si>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</si>
  <si>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</si>
  <si>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</si>
  <si>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</si>
  <si>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</si>
  <si>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</si>
  <si>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</si>
  <si>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</si>
  <si>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</si>
  <si>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</si>
  <si>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</si>
  <si>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</si>
  <si>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</si>
  <si>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</si>
  <si>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</si>
  <si>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</si>
  <si>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</si>
  <si>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</si>
  <si>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</si>
  <si>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</si>
  <si>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</si>
  <si>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</si>
  <si>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</si>
  <si>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</si>
  <si>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</si>
  <si>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</si>
  <si>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</si>
  <si>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</si>
  <si>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</si>
  <si>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</si>
  <si>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</si>
  <si>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</si>
  <si>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</si>
  <si>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</si>
  <si>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</si>
  <si>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</si>
  <si>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</si>
  <si>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</si>
  <si>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</si>
  <si>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</si>
  <si>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</si>
  <si>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</si>
  <si>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</si>
  <si>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</si>
  <si>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</si>
  <si>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</si>
  <si>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</si>
  <si>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</si>
  <si>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</si>
  <si>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</si>
  <si>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</si>
  <si>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</si>
  <si>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</si>
  <si>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</si>
  <si>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</si>
  <si>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</si>
  <si>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</si>
  <si>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</si>
  <si>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</si>
  <si>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</si>
  <si>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</si>
  <si>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</si>
  <si>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</si>
  <si>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</si>
  <si>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</si>
  <si>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</si>
  <si>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</si>
  <si>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</si>
  <si>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</si>
  <si>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</si>
  <si>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</si>
  <si>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</si>
  <si>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</si>
  <si>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</si>
  <si>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</si>
  <si>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</si>
  <si>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</si>
  <si>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</si>
  <si>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</si>
  <si>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</si>
  <si>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</si>
  <si>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</si>
  <si>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</si>
  <si>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</si>
  <si>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</si>
  <si>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</si>
  <si>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</si>
  <si>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</si>
  <si>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</si>
  <si>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</si>
  <si>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</si>
  <si>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</si>
  <si>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</si>
  <si>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</si>
  <si>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</si>
  <si>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</si>
  <si>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</si>
  <si>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</si>
  <si>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</si>
  <si>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</si>
  <si>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</si>
  <si>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</si>
  <si>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</si>
  <si>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</si>
  <si>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</si>
  <si>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</si>
  <si>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</si>
  <si>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</si>
  <si>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</si>
  <si>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</si>
  <si>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</si>
  <si>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</si>
  <si>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</si>
  <si>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</si>
  <si>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</si>
  <si>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</si>
  <si>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</si>
  <si>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</si>
  <si>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</si>
  <si>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</si>
  <si>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</si>
  <si>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</si>
  <si>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</si>
  <si>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</si>
  <si>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</si>
  <si>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</si>
  <si>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</si>
  <si>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</si>
  <si>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</si>
  <si>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</si>
  <si>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</si>
  <si>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</si>
  <si>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</si>
  <si>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</si>
  <si>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</si>
  <si>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</si>
  <si>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</si>
  <si>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</si>
  <si>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</si>
  <si>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</si>
  <si>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</si>
  <si>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</si>
  <si>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</si>
  <si>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</si>
  <si>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</si>
  <si>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</si>
  <si>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</si>
  <si>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</si>
  <si>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</si>
  <si>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</si>
  <si>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</si>
  <si>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</si>
  <si>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</si>
  <si>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</si>
  <si>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</si>
  <si>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</si>
  <si>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</si>
  <si>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</si>
  <si>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</si>
  <si>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</si>
  <si>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</si>
  <si>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</si>
  <si>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</si>
  <si>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</si>
  <si>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</si>
  <si>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</si>
  <si>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</si>
  <si>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</si>
  <si>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</si>
  <si>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</si>
  <si>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</si>
  <si>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</si>
  <si>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</si>
  <si>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</si>
  <si>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</si>
  <si>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</si>
  <si>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</si>
  <si>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</si>
  <si>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</si>
  <si>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</si>
  <si>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</si>
  <si>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</si>
  <si>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</si>
  <si>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</si>
  <si>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</si>
  <si>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</si>
  <si>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</si>
  <si>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</si>
  <si>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</si>
  <si>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</si>
  <si>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</si>
  <si>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</si>
  <si>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</si>
  <si>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</si>
  <si>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</si>
  <si>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</si>
  <si>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</si>
  <si>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</si>
  <si>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</si>
  <si>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</si>
  <si>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</si>
  <si>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</si>
  <si>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</si>
  <si>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</si>
  <si>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</si>
  <si>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</si>
  <si>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</si>
  <si>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</si>
  <si>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</si>
  <si>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</si>
  <si>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</si>
  <si>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</si>
  <si>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</si>
  <si>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</si>
  <si>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</si>
  <si>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</si>
  <si>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</si>
  <si>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</si>
  <si>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</si>
  <si>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</si>
  <si>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</si>
  <si>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</si>
  <si>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</si>
  <si>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</si>
  <si>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</si>
  <si>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</si>
  <si>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</si>
  <si>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</si>
  <si>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</si>
  <si>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</si>
  <si>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</si>
  <si>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</si>
  <si>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</si>
  <si>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</si>
  <si>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</si>
  <si>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</si>
  <si>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</si>
  <si>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</si>
  <si>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</si>
  <si>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</si>
  <si>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</si>
  <si>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</si>
  <si>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</si>
  <si>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</si>
  <si>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</si>
  <si>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</si>
  <si>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</si>
  <si>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</si>
  <si>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</si>
  <si>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</si>
  <si>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</si>
  <si>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</si>
  <si>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</si>
  <si>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</si>
  <si>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</si>
  <si>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</si>
  <si>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</si>
  <si>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</si>
  <si>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</si>
  <si>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</si>
  <si>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</si>
  <si>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</si>
  <si>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</si>
  <si>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</si>
  <si>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</si>
  <si>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</si>
  <si>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</si>
  <si>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</si>
  <si>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</si>
  <si>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</si>
  <si>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</si>
  <si>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</si>
  <si>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</si>
  <si>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</si>
  <si>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</si>
  <si>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</si>
  <si>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</si>
  <si>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</si>
  <si>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</si>
  <si>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</si>
  <si>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</si>
  <si>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</si>
  <si>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</si>
  <si>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</si>
  <si>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</si>
  <si>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</si>
  <si>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</si>
  <si>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</si>
  <si>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</si>
  <si>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</si>
  <si>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</si>
  <si>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</si>
  <si>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</si>
  <si>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</si>
  <si>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</si>
  <si>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</si>
  <si>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</si>
  <si>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</si>
  <si>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</si>
  <si>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</si>
  <si>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</si>
  <si>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</si>
  <si>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</si>
  <si>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</si>
  <si>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</si>
  <si>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</si>
  <si>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</si>
  <si>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</si>
  <si>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</si>
  <si>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</si>
  <si>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</si>
  <si>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</si>
  <si>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</si>
  <si>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</si>
  <si>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</si>
  <si>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</si>
  <si>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</si>
  <si>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</si>
  <si>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</si>
  <si>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</si>
  <si>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</si>
  <si>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</si>
  <si>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</si>
  <si>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</si>
  <si>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</si>
  <si>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</si>
  <si>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</si>
  <si>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</si>
  <si>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</si>
  <si>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</si>
  <si>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</si>
  <si>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</si>
  <si>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</si>
  <si>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</si>
  <si>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</si>
  <si>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</si>
  <si>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</si>
  <si>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</si>
  <si>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</si>
  <si>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</si>
  <si>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</si>
  <si>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</si>
  <si>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</si>
  <si>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</si>
  <si>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</si>
  <si>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</si>
  <si>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</si>
  <si>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</si>
  <si>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</si>
  <si>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</si>
  <si>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</si>
  <si>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</si>
  <si>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</si>
  <si>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</si>
  <si>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</si>
  <si>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</si>
  <si>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</si>
  <si>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</si>
  <si>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</si>
  <si>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</si>
  <si>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</si>
  <si>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</si>
  <si>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</si>
  <si>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</si>
  <si>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</si>
  <si>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</si>
  <si>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</si>
  <si>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</si>
  <si>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</si>
  <si>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</si>
  <si>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</si>
  <si>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</si>
  <si>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</si>
  <si>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</si>
  <si>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</si>
  <si>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</si>
  <si>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</si>
  <si>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</si>
  <si>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</si>
  <si>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</si>
  <si>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</si>
  <si>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</si>
  <si>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</si>
  <si>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</si>
  <si>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</si>
  <si>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</si>
  <si>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</si>
  <si>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</si>
  <si>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</si>
  <si>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</si>
  <si>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</si>
  <si>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</si>
  <si>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</si>
  <si>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</si>
  <si>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</si>
  <si>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</si>
  <si>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</si>
  <si>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</si>
  <si>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</si>
  <si>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</si>
  <si>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</si>
  <si>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</si>
  <si>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</si>
  <si>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</si>
  <si>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</si>
  <si>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</si>
  <si>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</si>
  <si>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</si>
  <si>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</si>
  <si>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</si>
  <si>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</si>
  <si>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</si>
  <si>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</si>
  <si>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</si>
  <si>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</si>
  <si>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</si>
  <si>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</si>
  <si>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</si>
  <si>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</si>
  <si>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</si>
  <si>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</si>
  <si>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</si>
  <si>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</si>
  <si>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</si>
  <si>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</si>
  <si>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</si>
  <si>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</si>
  <si>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</si>
  <si>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</si>
  <si>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</si>
  <si>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</si>
  <si>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</si>
  <si>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</si>
  <si>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</si>
  <si>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</si>
  <si>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</si>
  <si>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</si>
  <si>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</si>
  <si>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</si>
  <si>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</si>
  <si>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</si>
  <si>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</si>
  <si>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</si>
  <si>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</si>
  <si>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</si>
  <si>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</si>
  <si>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</si>
  <si>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</si>
  <si>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</si>
  <si>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</si>
  <si>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</si>
  <si>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</si>
  <si>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</si>
  <si>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</si>
  <si>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</si>
  <si>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</si>
  <si>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</si>
  <si>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</si>
  <si>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</si>
  <si>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</si>
  <si>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</si>
  <si>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</si>
  <si>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</si>
  <si>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</si>
  <si>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</si>
  <si>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</si>
  <si>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</si>
  <si>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</si>
  <si>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</si>
  <si>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</si>
  <si>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</si>
  <si>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</si>
  <si>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</si>
  <si>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</si>
  <si>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</si>
  <si>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</si>
  <si>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</si>
  <si>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</si>
  <si>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</si>
  <si>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</si>
  <si>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</si>
  <si>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</si>
  <si>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</si>
  <si>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</si>
  <si>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</si>
  <si>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</si>
  <si>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</si>
  <si>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</si>
  <si>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</si>
  <si>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</si>
  <si>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</si>
  <si>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</si>
  <si>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</si>
  <si>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</si>
  <si>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</si>
  <si>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</si>
  <si>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</si>
  <si>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</si>
  <si>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</si>
  <si>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</si>
  <si>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</si>
  <si>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</si>
  <si>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</si>
  <si>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</si>
  <si>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</si>
  <si>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</si>
  <si>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</si>
  <si>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</si>
  <si>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</si>
  <si>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</si>
  <si>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</si>
  <si>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</si>
  <si>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</si>
  <si>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</si>
  <si>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</si>
  <si>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</si>
  <si>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</si>
  <si>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</si>
  <si>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</si>
  <si>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</si>
  <si>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</si>
  <si>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</si>
  <si>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</si>
  <si>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</si>
  <si>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</si>
  <si>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</si>
  <si>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</si>
  <si>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</si>
  <si>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</si>
  <si>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</si>
  <si>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</si>
  <si>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</si>
  <si>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</si>
  <si>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</si>
  <si>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</si>
  <si>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</si>
  <si>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</si>
  <si>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</si>
  <si>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</si>
  <si>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</si>
  <si>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</si>
  <si>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</si>
  <si>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</si>
  <si>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</si>
  <si>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</si>
  <si>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</si>
  <si>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</si>
  <si>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</si>
  <si>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</si>
  <si>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</si>
  <si>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</si>
  <si>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</si>
  <si>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</si>
  <si>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</si>
  <si>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</si>
  <si>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</si>
  <si>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</si>
  <si>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</si>
  <si>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</si>
  <si>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</si>
  <si>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</si>
  <si>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</si>
  <si>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</si>
  <si>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</si>
  <si>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</si>
  <si>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</si>
  <si>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</si>
  <si>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</si>
  <si>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</si>
  <si>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</si>
  <si>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</si>
  <si>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</si>
  <si>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</si>
  <si>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</si>
  <si>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</si>
  <si>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</si>
  <si>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</si>
  <si>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</si>
  <si>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</si>
  <si>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</si>
  <si>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</si>
  <si>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</si>
  <si>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</si>
  <si>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</si>
  <si>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</si>
  <si>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</si>
  <si>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</si>
  <si>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</si>
  <si>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</si>
  <si>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</si>
  <si>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</si>
  <si>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</si>
  <si>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</si>
  <si>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</si>
  <si>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</si>
  <si>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</si>
  <si>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</si>
  <si>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</si>
  <si>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</si>
  <si>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</si>
  <si>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</si>
  <si>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</si>
  <si>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</si>
  <si>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</si>
  <si>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</si>
  <si>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</si>
  <si>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</si>
  <si>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</si>
  <si>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</si>
  <si>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</si>
  <si>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</si>
  <si>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</si>
  <si>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</si>
  <si>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</si>
  <si>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</si>
  <si>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</si>
  <si>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</si>
  <si>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</si>
  <si>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</si>
  <si>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</si>
  <si>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</si>
  <si>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</si>
  <si>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</si>
  <si>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</si>
  <si>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</si>
  <si>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</si>
  <si>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</si>
  <si>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</si>
  <si>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</si>
  <si>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</si>
  <si>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Kyle Nancolas</t>
  </si>
  <si>
    <t xml:space="preserve">Chief Deputy Probation Officer </t>
  </si>
  <si>
    <t>805-781-4066</t>
  </si>
  <si>
    <t>knancolas@co.slo.ca.us</t>
  </si>
  <si>
    <t xml:space="preserve">Larissa Heeren </t>
  </si>
  <si>
    <t>Program Manager</t>
  </si>
  <si>
    <t>805-781-4067</t>
  </si>
  <si>
    <t>lheeren@co.slo.ca.us</t>
  </si>
  <si>
    <t>Restorative Dialogue Program</t>
  </si>
  <si>
    <t xml:space="preserve">Community Diversion </t>
  </si>
  <si>
    <t>Juvenile Intensive Caseloads</t>
  </si>
  <si>
    <t>Forward Thinking Journaling</t>
  </si>
  <si>
    <t>Specialized Probation Foster Home</t>
  </si>
  <si>
    <t xml:space="preserve">The Specialized Probation Foster Home uses a Wraparound Therapeutic Parent model where the foster parent is provided with enhanced resources and financial support to address the specialized needs of the youth.  Evidence based principles and best practices are incorporated, including the use of validated risk and needs assessments, child and family team meetings, Motivational Interviewing, cognitive-behavioral interventions, and incorporation of Wraparound Services.  In general, probation foster youth have more intensive needs than non-probation foster youth or probation youth residing at home with a parent or legal guardian. Standard relative or non-relative foster homes typically do not provide intensive structure, support and specialized services and foster parents are often limited in the amount of supervision they can provide due to having to maintain employment outside of the foster home.  Specialized foster homes such as Intensive Services Foster Care and Wraparound Foster Care are in short supply in the County and often unavailable to probation foster youth. Probation has contracted with a local foster family agency, the Family Care Network, Inc. for the provision of a two-bed Wraparound Therapeutic Parent Foster Home specifically for justice involved youth.   Using the Wraparound Therapeutic Foster Parent Model, the home provides intensive structure, supervision, services, and support.  The target youth population for the program are high needs probation foster youth who do not have alternative home-based foster care options, including those youth transitioning out of the Coastal Valley Academy or Secure Track. 
</t>
  </si>
  <si>
    <t>Coastal Valley Academy</t>
  </si>
  <si>
    <t>Supportive Housing for Transitional Aged Youth</t>
  </si>
  <si>
    <t xml:space="preserve">Senate Bill (SB) 823, enacted in 2020, resulted in more youth being eligible for juvenile court jurisdiction up to the age of twenty-five thereby increasing the likelihood of greater numbers of transitional aged youth in the local juvenile justice system.  Justice involved transitional aged youth in San Luis Obispo County are at-risk of living unhoused or have unstable housing. Options for housing are limited for this population unless the youth was subject to a foster care order at age 18 and therefore eligible for extended foster services.  A supportive housing program provides extended foster care like housing resources for transitional aged youth who do not meet eligibility criteria for existing programs.   Probation has contracted with a local CBO Community Action Partnership of San Luis Obispo to provide this service.  </t>
  </si>
  <si>
    <t xml:space="preserve">Independent Living Program </t>
  </si>
  <si>
    <t xml:space="preserve">Social Services and Probation partner with a local community-based organization, Family Care Network, Inc. for an Independent Living Program (ILP) that provides services to current or former foster youth ages 14-21.  ILP provides case management and focuses on preparing youth for adulthood.  Services provided include assessment, skill development, life skill classes, assistance with long term educational planning, job readiness, navigating public transportation, securing housing, healthy living and more.  Expanded support for ILP through the use of JJCPA funds properly resources the program to increase capacity and include access for non-foster youth across the juvenile justice continuum.  </t>
  </si>
  <si>
    <t>Post-Secondary Education Classified Coordinator</t>
  </si>
  <si>
    <t>Juvenile Hall Program Manager</t>
  </si>
  <si>
    <t xml:space="preserve">The Probation Department contracts with Restorative Partners, a local non-profit organization serving justice involved youth and adults, for a full-time program manager at Juvenile Hall.  The Program Manager is responsible for the oversight and coordination of all volunteers and volunteer programing.  The Program Manager, in collaboration with Probation, ensures youth confined in the Juvenile Hall, Coastal Valley Academy or Secure Youth Treatment Facility are provided with evidence-based and pro-social programing which includes educational, recreational, physical, religious and social awareness activities.   </t>
  </si>
  <si>
    <t xml:space="preserve">One probation officer is assigned to an intensive caseload (25 youth or less) that primarily includes youth on probation who have been identified as at risk of gang involvement, associated with gang members or currently a member of a gang.  This officer receives specialized training in local and statewide gang issues and trends and works in conjunction with probation officers on the county-wide gang task force when needed for investigation or suppression purposes.  The small caseload size allows the officer to work closely with youth and families, including spending time in the activities referenced with other intensive caseloads such as frequent contact and referral to intensive services.  The assignment also requires use of evidence based and best practices such as risk assessment, case planning and participation in child and family teaming processes.  </t>
  </si>
  <si>
    <t xml:space="preserve">Probation uses Electronic Monitoring (EM) to supplement home supervision as well as post disposition supervision of wards of the juvenile justice court, including offender populations of heightened community safety risk such as gang offenders, sex offenders and serious violent felony offenders released from custody facilities. EM can be used as a graduated sanction and alternative to detention in a custody facility.  It allows for enhanced supervision and accountability through global positioning capacity that can monitor a youth’s constant whereabouts including verifying that they are remaining at home when required and staying away from excluded areas such as the homes of victims or other designated areas.  It also allows youth to remain in the community and engage in positive pro-social activities such as sports and jobs when a response is warranted but 24-hour secure detention is not necessary.  </t>
  </si>
  <si>
    <t xml:space="preserve">Juvenile intensive caseloads with low officer to youth ratios and supervision services supplemented by intensive home-based services allow for high-risk offenders to be maintained in the community.  Officers follow the eight (8) core principles of evidence- based practices for community corrections: 1. Risk/Needs Assessment, 2. Enhance Intrinsic Motivation, 3. Targeted Interventions, 4. Skills Training with Practice Using CBT-based Methods, 5. Effective Use of Positive Reinforcements, 6. Engage Ongoing Supports, 7. Frequent Measurement of Processes/Practices, 8. Measurement Feedback. Small caseloads allow time for greater levels of contact between officer and youth/family, including participation in promising practices such as Child and Family Teams and Wraparound services.  It also allows time for greater engagement between officer and youth using evidence-based practices such as Motivational Interviewing and best practices such as collaborative case planning.  Furthermore, it adheres to the risk principle of providing the most intensive supervision and services to those at higher risk of recidivism.  Juvenile probation officers with intensive caseloads are assigned less than 25 youth each.  Resulting standards and expectations include frequent contact with the youth/family, regular case plan updates and risk level reassessments and referral to interventions targeting the youth’s highest criminogenic needs at a dosage commensurate to the youth’s risk level.  Officers are required to participate in Child and Family Teams and are trained in Motivational Interviewing, Stages of Change, Trauma Informed Care and Forward Thinking Journaling in order to assist them in engaging with youth and family to best facilitate positive behavior change.  </t>
  </si>
  <si>
    <t>Forward Thinking is an interactive journaling series that uses evidence informed practices by incorporating content from cognitive behavioral therapy and using Motivational Interviewing to provide interventions for youth in the most common areas of criminogenic need.  It is well established that interventions founded on cognitive-behavioral techniques are effective at reducing recidivism among juvenile and adult offenders . Also, that targeting interventions to needs associated with criminal offending produces positive results when compared to interventions focused on non-criminogenic needs.  This intervention provides standardized material and delivery techniques to use expressive writing exercises and guided discussions to enhance motivation and elicit behavior change. The Probation Department has in-house trainers who provide Forward Thinking Journaling training to all case carrying juvenile probation officers.  The officers in turn can use the different journals to target specific criminogenic need areas identified in individual offenders through assessment with a validated risk assessment tool.  A designated probation officer provides ongoing facilitation for moderate to high-risk offenders newly placed under court ordered supervision.  Specific journals used include “What Got Me Here” and “Responsible Behavior”, with the youth also completing an “Individual Change Plan” while engaged in the initial set of journals.  This provides a platform for the assigned probation officers to further use other journals in the series as needed during the course of the youth’s supervision as well as provides officers with additional tools such as “Behavior Check Sheets”.</t>
  </si>
  <si>
    <t xml:space="preserve">San Luis Obispo County does not have a Diversion Program(s) as defined by JCPSS.  Our JCPSS count for petitions in 2022 was 154.  </t>
  </si>
  <si>
    <t xml:space="preserve">Total arrests in 2022 was 150. </t>
  </si>
  <si>
    <t xml:space="preserve">Gang Supervision </t>
  </si>
  <si>
    <t xml:space="preserve">Youth serving custody commitments in the Juvenile Hall, Coastal Valley Academy or on the Secure Track often receive their high school diploma while incarcerated.  The likelihood of some of these youth remaining in these juvenile facilities longer and to a more advanced age has increased due to recent legislative changes including SB 823. These youth often have interest in transitioning to college or vocational programs, but juvenile justice facilities are not typically structured or resourced to meet the educational needs of youth beyond high school.  Through a contract with the San Luis Obispo County Office of Education the Classified Coordinator will specifically work with youth on individualized post-secondary education allowing the youth the opportunity for continued growth and development within the structure and schedule of the facility including post-secondary education/vocational case management that incorporates post-secondary enrollment, classroom support, career technical education and vocational options, workplace readiness skills training, and alternatives to diploma options. The contract with SLOCOE for this position was finalized during fiscal year 2023-2024.  However, the position was not filled until the last week of the fiscal year thus no funds were expended to support this postion in fiscal year 2023-2024.                                                           </t>
  </si>
  <si>
    <t xml:space="preserve">Both JCPSS and our internal data tracking show a “flattening” in the referrals trend. Factors associated with the COVID-19 pandemic led to significant decreases in local juvenile crime and crime detection during 2020 and 2021.  Then from 2021 to 2022, JCPSS data showed an 80% increase in the number of youth referred to probation. In 2023 the referral trend "flattened out," with only nine (9) more youth referred to probation than in 2019 (419 to 425). 
Arrests tracked on Open Justice show that juvenile arrests in San Luis Obispo County declined more steeply than in the state of California over that last five years. Since 2019, San Luis Obispo County showed a 52% decline in juvenile arrests, compared to only a 26% decline for the state. Part of the difference between San Luis Obispo County and the state is arrest trends from 2022 to 2023. San Luis Obispo County experienced a 16% decrease in juvenile arrests from 2022 to 2023, while California experienced a 23% increase during the same period. 
The proportion of youth of color referred to probation remained stable between 2022 and 2023 but the proportion of youth of color with a filed petition increased slightly from 53% in 2022 to 59% in 2023. In the next few months, the Department will publish a decision-point analysis, using internal data to create a relative rate index in order to identify any issues of disproportionality which need to be addressed locally.  As a proportion of youth referred and arrested, males decreased from 2022 to 2023. Males represented 77% of referrals in 2022 and 75% in 2023. They represented 85% of juvenile arrests in 2022 and 81% in 2023.  
No wards were placed in "Other Public Facilities".  The Probation Department's addition in 2017 of the Coastal Valley Academy (CVA), a JJCPA-YOBG supported residential treatment/camp commitment program is likely the most significant factor in keeping this number low.  This is also reflected in the number of wards committed to a secure county facility, as the CVA meets this definition.  </t>
  </si>
  <si>
    <t xml:space="preserve">Probation contracts with Creative Mediation at Wilshire Community Services to provide restorative justice programming to juvenile justice involved youth, students within the Paso Robles Joint Unified School District, Lucia Mar Unified School District, San Luis Obispo County Office of Education programs and youth and families involved in the local System Afirming Family Empowerment (SAFE) System of Care.    Service components include Parent Teen Mediation, Re-Entry Mediation, Youth Conflict Mediation, Conflict Coaching, Restorative Conferences and Re-Entry Circles.    </t>
  </si>
  <si>
    <t xml:space="preserve">Probation has two probation officers assigned to community diversion services.  These officers review out of custody referrals sent to Probation by outside law enforcement agencies to determine if referral to the District Attorney is necessary or alternative resolution such as admonish and close with referral to community services or placing the youth on a voluntary Welfare and Institutions Code (WIC) 654 contract is appropriate.  Officers use an evidence-based assessment tool, the Youth Level of Service Short Version (YLS-SV), to aid in case processing decisions and broker resources for youth and families wherever needed.  They also participate in regional SAFE and School Attendance Review Board meetings, which makes them familiar with the at-promise youth population in the county as well as with all prevention related services.  One of these officers is formally trained as a Child and Family Team (CFT) facilitator and provides CFT facilitation for youth under court ordered supervision.  Having a neutral CFT facilitator, instead of having the case carrying officer or social worker facilitate CFT meetings, is a recommended best practice.  </t>
  </si>
  <si>
    <t xml:space="preserve">The Coastal Valley Academy is a camp commitment program run by Probation that provides residential treatment for wards of the Juvenile Justice Court.  The program serves as a secure alternative to Short Term Residential Therapeutic Programs (STRTPs) as well as an option for youth adjudicated for serious violent felonies that do not require long term comitment such as that provided on the Secure Track.  The goal of the program is to safely return youth to the community after reducing their risk of future delinquent behavior by improving their reasoning and avoidance skills and providing them with positive pro-social replacement activities.  JJCPA funds support some staffing and services for the program, including case management services provided by a local community-based organization. YOBG funds support some staffing and services for the program, including trauma focused cognitive behavioral treatment from Behavioral Health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</si>
</sst>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7">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family val="2"/>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6" fillId="0" borderId="0" applyNumberFormat="0" applyFill="0" applyBorder="0" applyAlignment="0" applyProtection="0"/>
  </cellStyleXfs>
  <cellXfs count="300">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6"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4"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1"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2" fillId="0" borderId="46" xfId="0" applyFont="1" applyBorder="1"/>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eren@co.slo.ca.us" TargetMode="External"/><Relationship Id="rId1" Type="http://schemas.openxmlformats.org/officeDocument/2006/relationships/hyperlink" Target="mailto:knancolas@co.slo.ca.u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41" activePane="bottomLeft" state="frozen"/>
      <selection pane="bottomLeft" activeCell="F31" sqref="F31:J31"/>
    </sheetView>
  </sheetViews>
  <sheetFormatPr defaultColWidth="12.54296875" defaultRowHeight="15" customHeight="1"/>
  <cols>
    <col min="1" max="1" width="9.81640625" customWidth="1"/>
    <col min="2" max="2" width="8.81640625" customWidth="1"/>
    <col min="3" max="3" width="6" customWidth="1"/>
    <col min="4" max="10" width="10.453125" customWidth="1"/>
    <col min="11" max="26" width="8.8164062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t="s">
        <v>931</v>
      </c>
      <c r="B24" s="174"/>
      <c r="C24" s="174"/>
      <c r="D24" s="174"/>
      <c r="E24" s="175"/>
      <c r="F24" s="190">
        <v>45545</v>
      </c>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956</v>
      </c>
      <c r="B27" s="164"/>
      <c r="C27" s="164"/>
      <c r="D27" s="164"/>
      <c r="E27" s="165"/>
      <c r="F27" s="163" t="s">
        <v>957</v>
      </c>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t="s">
        <v>958</v>
      </c>
      <c r="B29" s="164"/>
      <c r="C29" s="165"/>
      <c r="D29" s="172" t="s">
        <v>959</v>
      </c>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t="s">
        <v>960</v>
      </c>
      <c r="B32" s="157"/>
      <c r="C32" s="157"/>
      <c r="D32" s="157"/>
      <c r="E32" s="157"/>
      <c r="F32" s="161" t="s">
        <v>961</v>
      </c>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t="s">
        <v>962</v>
      </c>
      <c r="B34" s="164"/>
      <c r="C34" s="165"/>
      <c r="D34" s="166" t="s">
        <v>963</v>
      </c>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0BECCCE4-842F-41FB-8529-5D21A3644BF7}"/>
    <hyperlink ref="D34" r:id="rId2" xr:uid="{4B770988-43F4-40AA-9B1A-33B9FD95DD2B}"/>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A32" sqref="A32:O43"/>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203" t="s">
        <v>16</v>
      </c>
      <c r="B1" s="174"/>
      <c r="C1" s="174"/>
      <c r="D1" s="174"/>
      <c r="E1" s="174"/>
      <c r="F1" s="174"/>
      <c r="G1" s="174"/>
      <c r="H1" s="174"/>
      <c r="I1" s="174"/>
      <c r="J1" s="204"/>
      <c r="K1" s="205" t="str">
        <f>'CONTACT INFORMATION'!$A$24</f>
        <v>San Luis Obispo</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06" t="s">
        <v>17</v>
      </c>
      <c r="B3" s="152"/>
      <c r="C3" s="152"/>
      <c r="D3" s="152"/>
      <c r="E3" s="152"/>
      <c r="F3" s="152"/>
      <c r="G3" s="152"/>
      <c r="H3" s="152"/>
      <c r="I3" s="152"/>
      <c r="J3" s="152"/>
      <c r="K3" s="152"/>
      <c r="L3" s="152"/>
      <c r="M3" s="152"/>
      <c r="N3" s="152"/>
      <c r="O3" s="153"/>
    </row>
    <row r="4" spans="1:26" ht="59.25" customHeight="1">
      <c r="A4" s="207"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18</v>
      </c>
      <c r="E7" s="157"/>
      <c r="F7" s="157"/>
      <c r="G7" s="157"/>
      <c r="H7" s="157"/>
      <c r="I7" s="157"/>
      <c r="J7" s="157"/>
      <c r="K7" s="157"/>
      <c r="L7" s="157"/>
      <c r="M7" s="47"/>
      <c r="O7" s="48"/>
    </row>
    <row r="8" spans="1:26" ht="12.75" customHeight="1">
      <c r="A8" s="49"/>
      <c r="B8" s="50"/>
      <c r="C8" s="33"/>
      <c r="D8" s="33"/>
      <c r="E8" s="196" t="s">
        <v>19</v>
      </c>
      <c r="F8" s="174"/>
      <c r="G8" s="174"/>
      <c r="H8" s="175"/>
      <c r="I8" s="191">
        <v>27</v>
      </c>
      <c r="J8" s="175"/>
      <c r="K8" s="51"/>
      <c r="L8" s="51"/>
      <c r="M8" s="51"/>
      <c r="N8" s="52"/>
      <c r="O8" s="53"/>
      <c r="P8" s="33"/>
      <c r="Q8" s="33"/>
      <c r="R8" s="33"/>
      <c r="S8" s="33"/>
      <c r="T8" s="33"/>
      <c r="U8" s="33"/>
      <c r="V8" s="33"/>
      <c r="W8" s="33"/>
      <c r="X8" s="33"/>
      <c r="Y8" s="33"/>
      <c r="Z8" s="33"/>
    </row>
    <row r="9" spans="1:26" ht="12.75" customHeight="1">
      <c r="A9" s="49"/>
      <c r="B9" s="50"/>
      <c r="C9" s="33"/>
      <c r="D9" s="33"/>
      <c r="E9" s="197" t="s">
        <v>20</v>
      </c>
      <c r="F9" s="174"/>
      <c r="G9" s="174"/>
      <c r="H9" s="175"/>
      <c r="I9" s="198">
        <v>0</v>
      </c>
      <c r="J9" s="175"/>
      <c r="K9" s="51"/>
      <c r="L9" s="51"/>
      <c r="M9" s="51"/>
      <c r="N9" s="52"/>
      <c r="O9" s="53"/>
      <c r="P9" s="33"/>
      <c r="Q9" s="33"/>
      <c r="R9" s="33"/>
      <c r="S9" s="33"/>
      <c r="T9" s="33"/>
      <c r="U9" s="33"/>
      <c r="V9" s="33"/>
      <c r="W9" s="33"/>
      <c r="X9" s="33"/>
      <c r="Y9" s="33"/>
      <c r="Z9" s="33"/>
    </row>
    <row r="10" spans="1:26" ht="12.75" customHeight="1">
      <c r="A10" s="49"/>
      <c r="B10" s="50"/>
      <c r="C10" s="33"/>
      <c r="D10" s="33"/>
      <c r="E10" s="196" t="s">
        <v>21</v>
      </c>
      <c r="F10" s="174"/>
      <c r="G10" s="174"/>
      <c r="H10" s="175"/>
      <c r="I10" s="191">
        <v>189</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23</v>
      </c>
      <c r="F14" s="174"/>
      <c r="G14" s="174"/>
      <c r="H14" s="175"/>
      <c r="I14" s="191">
        <v>319</v>
      </c>
      <c r="J14" s="175"/>
      <c r="K14" s="52"/>
      <c r="L14" s="52"/>
      <c r="M14" s="52"/>
      <c r="N14" s="52"/>
      <c r="O14" s="53"/>
    </row>
    <row r="15" spans="1:26" ht="12.75" customHeight="1">
      <c r="A15" s="49"/>
      <c r="E15" s="197" t="s">
        <v>24</v>
      </c>
      <c r="F15" s="174"/>
      <c r="G15" s="174"/>
      <c r="H15" s="175"/>
      <c r="I15" s="198">
        <v>106</v>
      </c>
      <c r="J15" s="175"/>
      <c r="K15" s="52"/>
      <c r="L15" s="52"/>
      <c r="M15" s="52"/>
      <c r="N15" s="52"/>
      <c r="O15" s="53"/>
    </row>
    <row r="16" spans="1:26" ht="12.75" customHeight="1">
      <c r="A16" s="49"/>
      <c r="E16" s="199" t="s">
        <v>25</v>
      </c>
      <c r="F16" s="174"/>
      <c r="G16" s="174"/>
      <c r="H16" s="175"/>
      <c r="I16" s="200">
        <f>SUM(I14:J15)</f>
        <v>425</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27</v>
      </c>
      <c r="F20" s="174"/>
      <c r="G20" s="174"/>
      <c r="H20" s="175"/>
      <c r="I20" s="191">
        <v>195</v>
      </c>
      <c r="J20" s="175"/>
      <c r="K20" s="52"/>
      <c r="L20" s="52"/>
      <c r="M20" s="52"/>
      <c r="N20" s="52"/>
      <c r="O20" s="53"/>
    </row>
    <row r="21" spans="1:26" ht="12.75" customHeight="1">
      <c r="A21" s="49"/>
      <c r="E21" s="197" t="s">
        <v>28</v>
      </c>
      <c r="F21" s="174"/>
      <c r="G21" s="174"/>
      <c r="H21" s="175"/>
      <c r="I21" s="201">
        <v>187</v>
      </c>
      <c r="J21" s="175"/>
      <c r="K21" s="52"/>
      <c r="L21" s="52"/>
      <c r="M21" s="52"/>
      <c r="N21" s="52"/>
      <c r="O21" s="53"/>
    </row>
    <row r="22" spans="1:26" ht="12.75" customHeight="1">
      <c r="A22" s="49"/>
      <c r="E22" s="196" t="s">
        <v>29</v>
      </c>
      <c r="F22" s="174"/>
      <c r="G22" s="174"/>
      <c r="H22" s="175"/>
      <c r="I22" s="191">
        <v>14</v>
      </c>
      <c r="J22" s="175"/>
      <c r="K22" s="52"/>
      <c r="L22" s="52"/>
      <c r="M22" s="52"/>
      <c r="N22" s="52"/>
      <c r="O22" s="53"/>
    </row>
    <row r="23" spans="1:26" ht="12.75" customHeight="1">
      <c r="A23" s="49"/>
      <c r="E23" s="197" t="s">
        <v>30</v>
      </c>
      <c r="F23" s="174"/>
      <c r="G23" s="174"/>
      <c r="H23" s="175"/>
      <c r="I23" s="198">
        <v>2</v>
      </c>
      <c r="J23" s="175"/>
      <c r="K23" s="52"/>
      <c r="L23" s="52"/>
      <c r="M23" s="52"/>
      <c r="N23" s="52"/>
      <c r="O23" s="53"/>
    </row>
    <row r="24" spans="1:26" ht="12.75" customHeight="1">
      <c r="A24" s="49"/>
      <c r="E24" s="196" t="s">
        <v>31</v>
      </c>
      <c r="F24" s="174"/>
      <c r="G24" s="174"/>
      <c r="H24" s="175"/>
      <c r="I24" s="191">
        <v>4</v>
      </c>
      <c r="J24" s="175"/>
      <c r="K24" s="52"/>
      <c r="L24" s="52"/>
      <c r="M24" s="52"/>
      <c r="N24" s="52"/>
      <c r="O24" s="53"/>
    </row>
    <row r="25" spans="1:26" ht="12.75" customHeight="1">
      <c r="A25" s="49"/>
      <c r="E25" s="197" t="s">
        <v>32</v>
      </c>
      <c r="F25" s="174"/>
      <c r="G25" s="174"/>
      <c r="H25" s="175"/>
      <c r="I25" s="198">
        <v>0</v>
      </c>
      <c r="J25" s="175"/>
      <c r="K25" s="52"/>
      <c r="L25" s="52"/>
      <c r="M25" s="52"/>
      <c r="N25" s="52"/>
      <c r="O25" s="53"/>
    </row>
    <row r="26" spans="1:26" ht="12.75" customHeight="1">
      <c r="A26" s="49"/>
      <c r="E26" s="196" t="s">
        <v>33</v>
      </c>
      <c r="F26" s="174"/>
      <c r="G26" s="174"/>
      <c r="H26" s="175"/>
      <c r="I26" s="191">
        <v>23</v>
      </c>
      <c r="J26" s="175"/>
      <c r="K26" s="52"/>
      <c r="L26" s="52"/>
      <c r="M26" s="52"/>
      <c r="N26" s="52"/>
      <c r="O26" s="53"/>
    </row>
    <row r="27" spans="1:26" ht="12.75" customHeight="1">
      <c r="A27" s="49"/>
      <c r="E27" s="199" t="s">
        <v>25</v>
      </c>
      <c r="F27" s="174"/>
      <c r="G27" s="174"/>
      <c r="H27" s="175"/>
      <c r="I27" s="200">
        <f>SUM(I20:J26)</f>
        <v>425</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2" t="s">
        <v>982</v>
      </c>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30" activePane="bottomLeft" state="frozen"/>
      <selection pane="bottomLeft" activeCell="D24" sqref="D24:I24"/>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26" t="s">
        <v>16</v>
      </c>
      <c r="B1" s="174"/>
      <c r="C1" s="174"/>
      <c r="D1" s="174"/>
      <c r="E1" s="174"/>
      <c r="F1" s="174"/>
      <c r="G1" s="174"/>
      <c r="H1" s="174"/>
      <c r="I1" s="174"/>
      <c r="J1" s="204"/>
      <c r="K1" s="227" t="str">
        <f>'CONTACT INFORMATION'!$A$24</f>
        <v>San Luis Obispo</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8" t="s">
        <v>35</v>
      </c>
      <c r="B3" s="152"/>
      <c r="C3" s="152"/>
      <c r="D3" s="152"/>
      <c r="E3" s="152"/>
      <c r="F3" s="152"/>
      <c r="G3" s="152"/>
      <c r="H3" s="152"/>
      <c r="I3" s="152"/>
      <c r="J3" s="152"/>
      <c r="K3" s="152"/>
      <c r="L3" s="152"/>
      <c r="M3" s="152"/>
      <c r="N3" s="152"/>
      <c r="O3" s="153"/>
    </row>
    <row r="4" spans="1:26" ht="44.25" customHeight="1">
      <c r="A4" s="229"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0" t="s">
        <v>36</v>
      </c>
      <c r="D6" s="157"/>
      <c r="E6" s="157"/>
      <c r="F6" s="157"/>
      <c r="G6" s="157"/>
      <c r="H6" s="157"/>
      <c r="I6" s="157"/>
      <c r="J6" s="157"/>
      <c r="K6" s="157"/>
      <c r="L6" s="157"/>
      <c r="M6" s="77"/>
      <c r="N6" s="77"/>
      <c r="O6" s="78"/>
    </row>
    <row r="7" spans="1:26" ht="13.5" customHeight="1">
      <c r="A7" s="79"/>
      <c r="D7" s="220" t="s">
        <v>37</v>
      </c>
      <c r="E7" s="174"/>
      <c r="F7" s="174"/>
      <c r="G7" s="174"/>
      <c r="H7" s="174"/>
      <c r="I7" s="175"/>
      <c r="J7" s="221">
        <v>156</v>
      </c>
      <c r="K7" s="175"/>
      <c r="O7" s="48"/>
    </row>
    <row r="8" spans="1:26" ht="13.5" customHeight="1">
      <c r="A8" s="49"/>
      <c r="D8" s="222" t="s">
        <v>38</v>
      </c>
      <c r="E8" s="174"/>
      <c r="F8" s="174"/>
      <c r="G8" s="174"/>
      <c r="H8" s="174"/>
      <c r="I8" s="175"/>
      <c r="J8" s="223">
        <v>33</v>
      </c>
      <c r="K8" s="175"/>
      <c r="L8" s="80"/>
      <c r="M8" s="80"/>
      <c r="N8" s="80"/>
      <c r="O8" s="81"/>
    </row>
    <row r="9" spans="1:26" ht="13.5" customHeight="1">
      <c r="A9" s="49"/>
      <c r="D9" s="224" t="s">
        <v>25</v>
      </c>
      <c r="E9" s="174"/>
      <c r="F9" s="174"/>
      <c r="G9" s="174"/>
      <c r="H9" s="174"/>
      <c r="I9" s="175"/>
      <c r="J9" s="225">
        <f>SUM(I7:J8)</f>
        <v>189</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19" t="s">
        <v>39</v>
      </c>
      <c r="D11" s="157"/>
      <c r="E11" s="157"/>
      <c r="F11" s="157"/>
      <c r="G11" s="157"/>
      <c r="H11" s="80"/>
      <c r="I11" s="80"/>
      <c r="J11" s="80"/>
      <c r="K11" s="80"/>
      <c r="L11" s="80"/>
      <c r="M11" s="80"/>
      <c r="N11" s="80"/>
      <c r="O11" s="81"/>
    </row>
    <row r="12" spans="1:26" ht="13.5" customHeight="1">
      <c r="A12" s="49"/>
      <c r="D12" s="214" t="s">
        <v>19</v>
      </c>
      <c r="E12" s="174"/>
      <c r="F12" s="174"/>
      <c r="G12" s="174"/>
      <c r="H12" s="174"/>
      <c r="I12" s="204"/>
      <c r="J12" s="191">
        <v>53</v>
      </c>
      <c r="K12" s="175"/>
      <c r="L12" s="80"/>
      <c r="M12" s="80"/>
      <c r="N12" s="80"/>
      <c r="O12" s="81"/>
    </row>
    <row r="13" spans="1:26" ht="13.5" customHeight="1">
      <c r="A13" s="49"/>
      <c r="D13" s="209" t="s">
        <v>40</v>
      </c>
      <c r="E13" s="174"/>
      <c r="F13" s="174"/>
      <c r="G13" s="174"/>
      <c r="H13" s="174"/>
      <c r="I13" s="174"/>
      <c r="J13" s="198">
        <v>5</v>
      </c>
      <c r="K13" s="175"/>
      <c r="L13" s="80"/>
      <c r="M13" s="80"/>
      <c r="N13" s="80"/>
      <c r="O13" s="81"/>
    </row>
    <row r="14" spans="1:26" ht="13.5" customHeight="1">
      <c r="A14" s="49"/>
      <c r="D14" s="214" t="s">
        <v>41</v>
      </c>
      <c r="E14" s="174"/>
      <c r="F14" s="174"/>
      <c r="G14" s="174"/>
      <c r="H14" s="174"/>
      <c r="I14" s="204"/>
      <c r="J14" s="191">
        <v>104</v>
      </c>
      <c r="K14" s="175"/>
      <c r="L14" s="80"/>
      <c r="M14" s="80"/>
      <c r="N14" s="80"/>
      <c r="O14" s="81"/>
    </row>
    <row r="15" spans="1:26" ht="13.5" customHeight="1">
      <c r="A15" s="49"/>
      <c r="D15" s="209" t="s">
        <v>42</v>
      </c>
      <c r="E15" s="174"/>
      <c r="F15" s="174"/>
      <c r="G15" s="174"/>
      <c r="H15" s="174"/>
      <c r="I15" s="174"/>
      <c r="J15" s="198">
        <v>0</v>
      </c>
      <c r="K15" s="175"/>
      <c r="L15" s="80"/>
      <c r="M15" s="80"/>
      <c r="N15" s="80"/>
      <c r="O15" s="81"/>
    </row>
    <row r="16" spans="1:26" ht="13.5" customHeight="1">
      <c r="A16" s="49"/>
      <c r="D16" s="214" t="s">
        <v>43</v>
      </c>
      <c r="E16" s="174"/>
      <c r="F16" s="174"/>
      <c r="G16" s="174"/>
      <c r="H16" s="174"/>
      <c r="I16" s="204"/>
      <c r="J16" s="191">
        <v>6</v>
      </c>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44</v>
      </c>
      <c r="D18" s="157"/>
      <c r="E18" s="157"/>
      <c r="F18" s="157"/>
      <c r="G18" s="157"/>
      <c r="H18" s="80"/>
      <c r="I18" s="80"/>
      <c r="J18" s="80"/>
      <c r="K18" s="80"/>
      <c r="L18" s="80"/>
      <c r="M18" s="80"/>
      <c r="N18" s="80"/>
      <c r="O18" s="81"/>
    </row>
    <row r="19" spans="1:15" ht="13.5" customHeight="1">
      <c r="A19" s="49"/>
      <c r="D19" s="213" t="s">
        <v>45</v>
      </c>
      <c r="E19" s="174"/>
      <c r="F19" s="174"/>
      <c r="G19" s="174"/>
      <c r="H19" s="174"/>
      <c r="I19" s="204"/>
      <c r="J19" s="191">
        <v>100</v>
      </c>
      <c r="K19" s="175"/>
      <c r="L19" s="80"/>
      <c r="M19" s="80"/>
      <c r="N19" s="80"/>
      <c r="O19" s="81"/>
    </row>
    <row r="20" spans="1:15" ht="13.5" customHeight="1">
      <c r="A20" s="49"/>
      <c r="D20" s="216" t="s">
        <v>46</v>
      </c>
      <c r="E20" s="174"/>
      <c r="F20" s="174"/>
      <c r="G20" s="174"/>
      <c r="H20" s="174"/>
      <c r="I20" s="174"/>
      <c r="J20" s="198">
        <v>0</v>
      </c>
      <c r="K20" s="175"/>
      <c r="L20" s="80"/>
      <c r="M20" s="80"/>
      <c r="N20" s="80"/>
      <c r="O20" s="81"/>
    </row>
    <row r="21" spans="1:15" ht="13.5" customHeight="1">
      <c r="A21" s="49"/>
      <c r="D21" s="213" t="s">
        <v>47</v>
      </c>
      <c r="E21" s="174"/>
      <c r="F21" s="174"/>
      <c r="G21" s="174"/>
      <c r="H21" s="174"/>
      <c r="I21" s="204"/>
      <c r="J21" s="191">
        <v>4</v>
      </c>
      <c r="K21" s="175"/>
      <c r="L21" s="80"/>
      <c r="M21" s="80"/>
      <c r="N21" s="80"/>
      <c r="O21" s="81"/>
    </row>
    <row r="22" spans="1:15" ht="13.5" customHeight="1">
      <c r="A22" s="49"/>
      <c r="D22" s="216" t="s">
        <v>48</v>
      </c>
      <c r="E22" s="174"/>
      <c r="F22" s="174"/>
      <c r="G22" s="174"/>
      <c r="H22" s="174"/>
      <c r="I22" s="174"/>
      <c r="J22" s="198">
        <v>0</v>
      </c>
      <c r="K22" s="175"/>
      <c r="L22" s="80"/>
      <c r="M22" s="80"/>
      <c r="N22" s="80"/>
      <c r="O22" s="81"/>
    </row>
    <row r="23" spans="1:15" ht="13.5" customHeight="1">
      <c r="A23" s="49"/>
      <c r="D23" s="213" t="s">
        <v>49</v>
      </c>
      <c r="E23" s="174"/>
      <c r="F23" s="174"/>
      <c r="G23" s="174"/>
      <c r="H23" s="174"/>
      <c r="I23" s="204"/>
      <c r="J23" s="191">
        <v>0</v>
      </c>
      <c r="K23" s="175"/>
      <c r="L23" s="80"/>
      <c r="M23" s="80"/>
      <c r="N23" s="80"/>
      <c r="O23" s="81"/>
    </row>
    <row r="24" spans="1:15" ht="13.5" customHeight="1">
      <c r="A24" s="49"/>
      <c r="D24" s="216" t="s">
        <v>50</v>
      </c>
      <c r="E24" s="174"/>
      <c r="F24" s="174"/>
      <c r="G24" s="174"/>
      <c r="H24" s="174"/>
      <c r="I24" s="174"/>
      <c r="J24" s="198">
        <v>0</v>
      </c>
      <c r="K24" s="175"/>
      <c r="L24" s="80"/>
      <c r="M24" s="80"/>
      <c r="N24" s="80"/>
      <c r="O24" s="81"/>
    </row>
    <row r="25" spans="1:15" ht="13.5" customHeight="1">
      <c r="A25" s="49"/>
      <c r="D25" s="213" t="s">
        <v>51</v>
      </c>
      <c r="E25" s="174"/>
      <c r="F25" s="174"/>
      <c r="G25" s="174"/>
      <c r="H25" s="174"/>
      <c r="I25" s="204"/>
      <c r="J25" s="191">
        <v>0</v>
      </c>
      <c r="K25" s="175"/>
      <c r="L25" s="80"/>
      <c r="M25" s="80"/>
      <c r="N25" s="80"/>
      <c r="O25" s="81"/>
    </row>
    <row r="26" spans="1:15" ht="13.5" customHeight="1">
      <c r="A26" s="49"/>
      <c r="D26" s="217" t="s">
        <v>25</v>
      </c>
      <c r="E26" s="174"/>
      <c r="F26" s="174"/>
      <c r="G26" s="174"/>
      <c r="H26" s="174"/>
      <c r="I26" s="175"/>
      <c r="J26" s="200">
        <f>SUM(J19:K25)</f>
        <v>104</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52</v>
      </c>
      <c r="D28" s="157"/>
      <c r="E28" s="157"/>
      <c r="F28" s="157"/>
      <c r="G28" s="157"/>
      <c r="H28" s="80"/>
      <c r="I28" s="80"/>
      <c r="J28" s="80"/>
      <c r="K28" s="80"/>
      <c r="L28" s="80"/>
      <c r="M28" s="80"/>
      <c r="N28" s="80"/>
      <c r="O28" s="81"/>
    </row>
    <row r="29" spans="1:15" ht="13.5" customHeight="1">
      <c r="A29" s="49"/>
      <c r="C29" s="33"/>
      <c r="D29" s="213" t="s">
        <v>53</v>
      </c>
      <c r="E29" s="174"/>
      <c r="F29" s="174"/>
      <c r="G29" s="174"/>
      <c r="H29" s="174"/>
      <c r="I29" s="175"/>
      <c r="J29" s="191">
        <v>25</v>
      </c>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54</v>
      </c>
      <c r="D31" s="157"/>
      <c r="E31" s="157"/>
      <c r="F31" s="157"/>
      <c r="G31" s="80"/>
      <c r="H31" s="80"/>
      <c r="I31" s="80"/>
      <c r="J31" s="80"/>
      <c r="K31" s="80"/>
      <c r="L31" s="80"/>
      <c r="M31" s="80"/>
      <c r="N31" s="80"/>
      <c r="O31" s="81"/>
    </row>
    <row r="32" spans="1:15" ht="13.5" customHeight="1">
      <c r="A32" s="49"/>
      <c r="D32" s="214" t="s">
        <v>23</v>
      </c>
      <c r="E32" s="174"/>
      <c r="F32" s="174"/>
      <c r="G32" s="174"/>
      <c r="H32" s="174"/>
      <c r="I32" s="175"/>
      <c r="J32" s="215">
        <v>153</v>
      </c>
      <c r="K32" s="175"/>
      <c r="L32" s="80"/>
      <c r="M32" s="80"/>
      <c r="N32" s="80"/>
      <c r="O32" s="81"/>
    </row>
    <row r="33" spans="1:15" ht="13.5" customHeight="1">
      <c r="A33" s="49"/>
      <c r="D33" s="209" t="s">
        <v>24</v>
      </c>
      <c r="E33" s="174"/>
      <c r="F33" s="174"/>
      <c r="G33" s="174"/>
      <c r="H33" s="174"/>
      <c r="I33" s="175"/>
      <c r="J33" s="201">
        <v>36</v>
      </c>
      <c r="K33" s="175"/>
      <c r="L33" s="80"/>
      <c r="M33" s="80"/>
      <c r="N33" s="80"/>
      <c r="O33" s="81"/>
    </row>
    <row r="34" spans="1:15" ht="13.5" customHeight="1">
      <c r="A34" s="49"/>
      <c r="D34" s="210" t="s">
        <v>25</v>
      </c>
      <c r="E34" s="174"/>
      <c r="F34" s="174"/>
      <c r="G34" s="174"/>
      <c r="H34" s="174"/>
      <c r="I34" s="175"/>
      <c r="J34" s="211">
        <f>SUM(J32:K33)</f>
        <v>189</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26</v>
      </c>
      <c r="D36" s="157"/>
      <c r="E36" s="157"/>
      <c r="F36" s="157"/>
      <c r="G36" s="157"/>
      <c r="H36" s="80"/>
      <c r="I36" s="80"/>
      <c r="J36" s="80"/>
      <c r="K36" s="80"/>
      <c r="L36" s="80"/>
      <c r="M36" s="80"/>
      <c r="N36" s="80"/>
      <c r="O36" s="81"/>
    </row>
    <row r="37" spans="1:15" ht="13.5" customHeight="1">
      <c r="A37" s="49"/>
      <c r="D37" s="214" t="s">
        <v>27</v>
      </c>
      <c r="E37" s="174"/>
      <c r="F37" s="174"/>
      <c r="G37" s="174"/>
      <c r="H37" s="174"/>
      <c r="I37" s="204"/>
      <c r="J37" s="191">
        <v>96</v>
      </c>
      <c r="K37" s="175"/>
      <c r="L37" s="80"/>
      <c r="M37" s="80"/>
      <c r="N37" s="80"/>
      <c r="O37" s="81"/>
    </row>
    <row r="38" spans="1:15" ht="13.5" customHeight="1">
      <c r="A38" s="79"/>
      <c r="D38" s="209" t="s">
        <v>28</v>
      </c>
      <c r="E38" s="174"/>
      <c r="F38" s="174"/>
      <c r="G38" s="174"/>
      <c r="H38" s="174"/>
      <c r="I38" s="174"/>
      <c r="J38" s="198">
        <v>78</v>
      </c>
      <c r="K38" s="175"/>
      <c r="L38" s="80"/>
      <c r="M38" s="80"/>
      <c r="N38" s="80"/>
      <c r="O38" s="81"/>
    </row>
    <row r="39" spans="1:15" ht="13.5" customHeight="1">
      <c r="A39" s="49"/>
      <c r="B39" s="33"/>
      <c r="D39" s="214" t="s">
        <v>29</v>
      </c>
      <c r="E39" s="174"/>
      <c r="F39" s="174"/>
      <c r="G39" s="174"/>
      <c r="H39" s="174"/>
      <c r="I39" s="204"/>
      <c r="J39" s="191">
        <v>8</v>
      </c>
      <c r="K39" s="175"/>
      <c r="L39" s="80"/>
      <c r="M39" s="80"/>
      <c r="N39" s="80"/>
      <c r="O39" s="81"/>
    </row>
    <row r="40" spans="1:15" ht="13.5" customHeight="1">
      <c r="A40" s="49"/>
      <c r="B40" s="33"/>
      <c r="D40" s="209" t="s">
        <v>30</v>
      </c>
      <c r="E40" s="174"/>
      <c r="F40" s="174"/>
      <c r="G40" s="174"/>
      <c r="H40" s="174"/>
      <c r="I40" s="174"/>
      <c r="J40" s="198">
        <v>0</v>
      </c>
      <c r="K40" s="175"/>
      <c r="L40" s="80"/>
      <c r="M40" s="80"/>
      <c r="N40" s="80"/>
      <c r="O40" s="81"/>
    </row>
    <row r="41" spans="1:15" ht="13.5" customHeight="1">
      <c r="A41" s="49"/>
      <c r="B41" s="33"/>
      <c r="D41" s="214" t="s">
        <v>31</v>
      </c>
      <c r="E41" s="174"/>
      <c r="F41" s="174"/>
      <c r="G41" s="174"/>
      <c r="H41" s="174"/>
      <c r="I41" s="204"/>
      <c r="J41" s="191">
        <v>1</v>
      </c>
      <c r="K41" s="175"/>
      <c r="L41" s="80"/>
      <c r="M41" s="80"/>
      <c r="N41" s="80"/>
      <c r="O41" s="81"/>
    </row>
    <row r="42" spans="1:15" ht="13.5" customHeight="1">
      <c r="A42" s="49"/>
      <c r="B42" s="33"/>
      <c r="D42" s="209" t="s">
        <v>32</v>
      </c>
      <c r="E42" s="174"/>
      <c r="F42" s="174"/>
      <c r="G42" s="174"/>
      <c r="H42" s="174"/>
      <c r="I42" s="174"/>
      <c r="J42" s="198">
        <v>0</v>
      </c>
      <c r="K42" s="175"/>
      <c r="L42" s="80"/>
      <c r="M42" s="80"/>
      <c r="N42" s="80"/>
      <c r="O42" s="81"/>
    </row>
    <row r="43" spans="1:15" ht="13.5" customHeight="1">
      <c r="A43" s="49"/>
      <c r="B43" s="33"/>
      <c r="D43" s="214" t="s">
        <v>33</v>
      </c>
      <c r="E43" s="174"/>
      <c r="F43" s="174"/>
      <c r="G43" s="174"/>
      <c r="H43" s="174"/>
      <c r="I43" s="204"/>
      <c r="J43" s="191">
        <v>6</v>
      </c>
      <c r="K43" s="175"/>
      <c r="L43" s="80"/>
      <c r="M43" s="80"/>
      <c r="N43" s="80"/>
      <c r="O43" s="81"/>
    </row>
    <row r="44" spans="1:15" ht="13.5" customHeight="1">
      <c r="A44" s="49"/>
      <c r="D44" s="210" t="s">
        <v>25</v>
      </c>
      <c r="E44" s="174"/>
      <c r="F44" s="174"/>
      <c r="G44" s="174"/>
      <c r="H44" s="174"/>
      <c r="I44" s="204"/>
      <c r="J44" s="200">
        <f>SUM(J37:K43)</f>
        <v>189</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A33" sqref="A33:I50"/>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35" t="s">
        <v>16</v>
      </c>
      <c r="B1" s="174"/>
      <c r="C1" s="174"/>
      <c r="D1" s="174"/>
      <c r="E1" s="174"/>
      <c r="F1" s="204"/>
      <c r="G1" s="205" t="str">
        <f>'CONTACT INFORMATION'!$A$24</f>
        <v>San Luis Obispo</v>
      </c>
      <c r="H1" s="174"/>
      <c r="I1" s="175"/>
    </row>
    <row r="2" spans="1:26" ht="13.5" customHeight="1">
      <c r="A2" s="92"/>
      <c r="B2" s="92"/>
      <c r="C2" s="92"/>
      <c r="D2" s="92"/>
      <c r="E2" s="92"/>
      <c r="F2" s="92"/>
      <c r="G2" s="93"/>
      <c r="H2" s="93"/>
      <c r="I2" s="93"/>
    </row>
    <row r="3" spans="1:26" ht="12.75" customHeight="1">
      <c r="A3" s="236"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7"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8" t="s">
        <v>57</v>
      </c>
      <c r="B5" s="239"/>
      <c r="C5" s="239"/>
      <c r="D5" s="239"/>
      <c r="E5" s="239"/>
      <c r="F5" s="239"/>
      <c r="G5" s="239"/>
      <c r="H5" s="239"/>
      <c r="I5" s="240"/>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0" t="s">
        <v>58</v>
      </c>
      <c r="C8" s="157"/>
      <c r="D8" s="97"/>
      <c r="E8" s="233"/>
      <c r="F8" s="157"/>
      <c r="G8" s="157"/>
      <c r="H8" s="55"/>
      <c r="I8" s="96"/>
    </row>
    <row r="9" spans="1:26" ht="12.75" customHeight="1">
      <c r="A9" s="49"/>
      <c r="B9" s="59"/>
      <c r="C9" s="232" t="s">
        <v>59</v>
      </c>
      <c r="D9" s="174"/>
      <c r="E9" s="174"/>
      <c r="F9" s="175"/>
      <c r="G9" s="191">
        <v>37</v>
      </c>
      <c r="H9" s="175"/>
      <c r="I9" s="96"/>
    </row>
    <row r="10" spans="1:26" ht="12.75" customHeight="1">
      <c r="A10" s="49"/>
      <c r="B10" s="59"/>
      <c r="C10" s="234" t="s">
        <v>60</v>
      </c>
      <c r="D10" s="174"/>
      <c r="E10" s="174"/>
      <c r="F10" s="175"/>
      <c r="G10" s="198">
        <v>88</v>
      </c>
      <c r="H10" s="175"/>
      <c r="I10" s="96"/>
    </row>
    <row r="11" spans="1:26" ht="12.75" customHeight="1">
      <c r="A11" s="49"/>
      <c r="B11" s="59"/>
      <c r="C11" s="232" t="s">
        <v>61</v>
      </c>
      <c r="D11" s="174"/>
      <c r="E11" s="174"/>
      <c r="F11" s="175"/>
      <c r="G11" s="191">
        <v>1</v>
      </c>
      <c r="H11" s="175"/>
      <c r="I11" s="96"/>
    </row>
    <row r="12" spans="1:26" ht="12.75" customHeight="1">
      <c r="A12" s="49"/>
      <c r="B12" s="33"/>
      <c r="C12" s="199" t="s">
        <v>25</v>
      </c>
      <c r="D12" s="174"/>
      <c r="E12" s="174"/>
      <c r="F12" s="175"/>
      <c r="G12" s="225">
        <f>SUM(G9:H11)</f>
        <v>126</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22</v>
      </c>
      <c r="C15" s="157"/>
      <c r="D15" s="157"/>
      <c r="E15" s="157"/>
      <c r="F15" s="157"/>
      <c r="G15" s="157"/>
      <c r="H15" s="157"/>
      <c r="I15" s="158"/>
    </row>
    <row r="16" spans="1:26" ht="12.75" customHeight="1">
      <c r="A16" s="49"/>
      <c r="C16" s="196" t="s">
        <v>23</v>
      </c>
      <c r="D16" s="174"/>
      <c r="E16" s="174"/>
      <c r="F16" s="175"/>
      <c r="G16" s="191">
        <v>91</v>
      </c>
      <c r="H16" s="175"/>
      <c r="I16" s="53"/>
    </row>
    <row r="17" spans="1:9" ht="12.75" customHeight="1">
      <c r="A17" s="49"/>
      <c r="C17" s="197" t="s">
        <v>24</v>
      </c>
      <c r="D17" s="174"/>
      <c r="E17" s="174"/>
      <c r="F17" s="175"/>
      <c r="G17" s="198">
        <v>35</v>
      </c>
      <c r="H17" s="175"/>
      <c r="I17" s="53"/>
    </row>
    <row r="18" spans="1:9" ht="12.75" customHeight="1">
      <c r="A18" s="49"/>
      <c r="C18" s="199" t="s">
        <v>25</v>
      </c>
      <c r="D18" s="174"/>
      <c r="E18" s="174"/>
      <c r="F18" s="175"/>
      <c r="G18" s="200">
        <f>SUM(G16:H17)</f>
        <v>126</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6" t="s">
        <v>29</v>
      </c>
      <c r="D22" s="174"/>
      <c r="E22" s="174"/>
      <c r="F22" s="175"/>
      <c r="G22" s="191">
        <v>3</v>
      </c>
      <c r="H22" s="175"/>
      <c r="I22" s="53"/>
    </row>
    <row r="23" spans="1:9" ht="12.75" customHeight="1">
      <c r="A23" s="49"/>
      <c r="C23" s="197" t="s">
        <v>28</v>
      </c>
      <c r="D23" s="174"/>
      <c r="E23" s="174"/>
      <c r="F23" s="175"/>
      <c r="G23" s="198">
        <v>56</v>
      </c>
      <c r="H23" s="175"/>
      <c r="I23" s="53"/>
    </row>
    <row r="24" spans="1:9" ht="12.75" customHeight="1">
      <c r="A24" s="49"/>
      <c r="C24" s="196" t="s">
        <v>27</v>
      </c>
      <c r="D24" s="174"/>
      <c r="E24" s="174"/>
      <c r="F24" s="175"/>
      <c r="G24" s="191">
        <v>64</v>
      </c>
      <c r="H24" s="175"/>
      <c r="I24" s="53"/>
    </row>
    <row r="25" spans="1:9" ht="12.75" customHeight="1">
      <c r="A25" s="49"/>
      <c r="C25" s="197" t="s">
        <v>50</v>
      </c>
      <c r="D25" s="174"/>
      <c r="E25" s="174"/>
      <c r="F25" s="175"/>
      <c r="G25" s="198">
        <v>3</v>
      </c>
      <c r="H25" s="175"/>
      <c r="I25" s="53"/>
    </row>
    <row r="26" spans="1:9" ht="12.75" customHeight="1">
      <c r="A26" s="49"/>
      <c r="C26" s="199" t="s">
        <v>25</v>
      </c>
      <c r="D26" s="174"/>
      <c r="E26" s="174"/>
      <c r="F26" s="175"/>
      <c r="G26" s="200">
        <f>SUM(G22:H25)</f>
        <v>126</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1"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t="s">
        <v>983</v>
      </c>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4296875" defaultRowHeight="15" customHeight="1"/>
  <cols>
    <col min="1" max="26" width="9.1796875" customWidth="1"/>
  </cols>
  <sheetData>
    <row r="1" spans="1:15" ht="12.75" customHeight="1">
      <c r="A1" s="226" t="s">
        <v>62</v>
      </c>
      <c r="B1" s="174"/>
      <c r="C1" s="174"/>
      <c r="D1" s="174"/>
      <c r="E1" s="174"/>
      <c r="F1" s="174"/>
      <c r="G1" s="204"/>
      <c r="H1" s="227" t="str">
        <f>'CONTACT INFORMATION'!$A$24</f>
        <v>San Luis Obispo</v>
      </c>
      <c r="I1" s="174"/>
      <c r="J1" s="175"/>
      <c r="K1" s="100"/>
      <c r="L1" s="68"/>
    </row>
    <row r="2" spans="1:15" ht="7.5" customHeight="1">
      <c r="A2" s="76"/>
      <c r="B2" s="76"/>
      <c r="C2" s="76"/>
      <c r="D2" s="76"/>
      <c r="E2" s="76"/>
      <c r="F2" s="76"/>
      <c r="G2" s="76"/>
      <c r="H2" s="76"/>
      <c r="I2" s="76"/>
      <c r="J2" s="76"/>
      <c r="K2" s="68"/>
      <c r="L2" s="68"/>
    </row>
    <row r="3" spans="1:15" ht="12.75" customHeight="1">
      <c r="A3" s="241"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2" t="s">
        <v>64</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192" t="s">
        <v>986</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abSelected="1" topLeftCell="A594" workbookViewId="0">
      <selection activeCell="A600" sqref="A600:J634"/>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26" t="s">
        <v>65</v>
      </c>
      <c r="B1" s="174"/>
      <c r="C1" s="174"/>
      <c r="D1" s="174"/>
      <c r="E1" s="174"/>
      <c r="F1" s="174"/>
      <c r="G1" s="204"/>
      <c r="H1" s="227" t="str">
        <f>'CONTACT INFORMATION'!$A$24</f>
        <v>San Luis Obispo</v>
      </c>
      <c r="I1" s="174"/>
      <c r="J1" s="175"/>
    </row>
    <row r="2" spans="1:10" ht="9" customHeight="1"/>
    <row r="3" spans="1:10" ht="12" customHeight="1">
      <c r="A3" s="273"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74" t="s">
        <v>68</v>
      </c>
      <c r="B13" s="157"/>
      <c r="C13" s="157"/>
      <c r="D13" s="157"/>
      <c r="E13" s="157"/>
      <c r="F13" s="157"/>
      <c r="G13" s="157"/>
      <c r="H13" s="157"/>
      <c r="I13" s="157"/>
      <c r="J13" s="157"/>
    </row>
    <row r="14" spans="1:10" ht="18" customHeight="1">
      <c r="A14" s="104"/>
      <c r="B14" s="105" t="s">
        <v>69</v>
      </c>
      <c r="C14" s="270" t="s">
        <v>70</v>
      </c>
      <c r="D14" s="271"/>
      <c r="E14" s="271"/>
      <c r="F14" s="106"/>
      <c r="G14" s="105" t="s">
        <v>69</v>
      </c>
      <c r="H14" s="270" t="s">
        <v>70</v>
      </c>
      <c r="I14" s="271"/>
      <c r="J14" s="27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70" t="s">
        <v>70</v>
      </c>
      <c r="D20" s="271"/>
      <c r="E20" s="271"/>
      <c r="F20" s="106"/>
      <c r="G20" s="105" t="s">
        <v>69</v>
      </c>
      <c r="H20" s="270" t="s">
        <v>70</v>
      </c>
      <c r="I20" s="271"/>
      <c r="J20" s="27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70" t="s">
        <v>70</v>
      </c>
      <c r="D41" s="271"/>
      <c r="E41" s="271"/>
      <c r="F41" s="106"/>
      <c r="G41" s="105" t="s">
        <v>69</v>
      </c>
      <c r="H41" s="270" t="s">
        <v>70</v>
      </c>
      <c r="I41" s="271"/>
      <c r="J41" s="27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72"/>
      <c r="J64" s="157"/>
    </row>
    <row r="65" spans="1:10" ht="15.75" customHeight="1">
      <c r="A65" s="226" t="s">
        <v>65</v>
      </c>
      <c r="B65" s="174"/>
      <c r="C65" s="174"/>
      <c r="D65" s="174"/>
      <c r="E65" s="174"/>
      <c r="F65" s="174"/>
      <c r="G65" s="204"/>
      <c r="H65" s="227" t="str">
        <f>'CONTACT INFORMATION'!$A$24</f>
        <v>San Luis Obispo</v>
      </c>
      <c r="I65" s="174"/>
      <c r="J65" s="175"/>
    </row>
    <row r="66" spans="1:10" ht="12" customHeight="1">
      <c r="A66" s="110"/>
      <c r="B66" s="110"/>
      <c r="C66" s="110"/>
      <c r="D66" s="110"/>
      <c r="E66" s="110"/>
      <c r="F66" s="110"/>
      <c r="G66" s="110"/>
      <c r="H66" s="110"/>
      <c r="I66" s="110"/>
      <c r="J66" s="110"/>
    </row>
    <row r="67" spans="1:10" ht="12.75" customHeight="1">
      <c r="B67" s="267"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67"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67"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68"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67"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67"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69"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69"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6" t="s">
        <v>65</v>
      </c>
      <c r="B125" s="174"/>
      <c r="C125" s="174"/>
      <c r="D125" s="174"/>
      <c r="E125" s="174"/>
      <c r="F125" s="174"/>
      <c r="G125" s="204"/>
      <c r="H125" s="227" t="str">
        <f>'CONTACT INFORMATION'!$A$24</f>
        <v>San Luis Obispo</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0" t="s">
        <v>139</v>
      </c>
      <c r="B127" s="174"/>
      <c r="C127" s="174"/>
      <c r="D127" s="174"/>
      <c r="E127" s="174"/>
      <c r="F127" s="174"/>
      <c r="G127" s="174"/>
      <c r="H127" s="174"/>
      <c r="I127" s="174"/>
      <c r="J127" s="175"/>
    </row>
    <row r="128" spans="1:12" ht="12.75" customHeight="1">
      <c r="A128" s="262" t="s">
        <v>140</v>
      </c>
      <c r="B128" s="152"/>
      <c r="C128" s="152"/>
      <c r="D128" s="153"/>
      <c r="E128" s="265" t="s">
        <v>964</v>
      </c>
      <c r="F128" s="183"/>
      <c r="G128" s="183"/>
      <c r="H128" s="183"/>
      <c r="I128" s="183"/>
      <c r="J128" s="184"/>
    </row>
    <row r="129" spans="1:16" ht="12.75" customHeight="1">
      <c r="A129" s="263" t="s">
        <v>141</v>
      </c>
      <c r="B129" s="256"/>
      <c r="C129" s="256"/>
      <c r="D129" s="257"/>
      <c r="E129" s="180"/>
      <c r="F129" s="164"/>
      <c r="G129" s="164"/>
      <c r="H129" s="164"/>
      <c r="I129" s="164"/>
      <c r="J129" s="165"/>
    </row>
    <row r="130" spans="1:16" ht="12.75" customHeight="1">
      <c r="A130" s="264" t="s">
        <v>142</v>
      </c>
      <c r="B130" s="174"/>
      <c r="C130" s="174"/>
      <c r="D130" s="175"/>
      <c r="E130" s="216" t="s">
        <v>104</v>
      </c>
      <c r="F130" s="174"/>
      <c r="G130" s="174"/>
      <c r="H130" s="174"/>
      <c r="I130" s="174"/>
      <c r="J130" s="175"/>
    </row>
    <row r="131" spans="1:16" ht="27" customHeight="1">
      <c r="A131" s="63"/>
      <c r="B131" s="65"/>
      <c r="C131" s="65"/>
      <c r="D131" s="65"/>
      <c r="E131" s="258" t="s">
        <v>143</v>
      </c>
      <c r="F131" s="164"/>
      <c r="G131" s="258" t="s">
        <v>144</v>
      </c>
      <c r="H131" s="164"/>
      <c r="I131" s="259" t="s">
        <v>145</v>
      </c>
      <c r="J131" s="165"/>
    </row>
    <row r="132" spans="1:16" ht="12.75" customHeight="1">
      <c r="A132" s="213" t="s">
        <v>146</v>
      </c>
      <c r="B132" s="174"/>
      <c r="C132" s="174"/>
      <c r="D132" s="175"/>
      <c r="E132" s="249"/>
      <c r="F132" s="175"/>
      <c r="G132" s="249"/>
      <c r="H132" s="175"/>
      <c r="I132" s="250"/>
      <c r="J132" s="175"/>
    </row>
    <row r="133" spans="1:16" ht="12.75" customHeight="1">
      <c r="A133" s="252" t="s">
        <v>147</v>
      </c>
      <c r="B133" s="174"/>
      <c r="C133" s="174"/>
      <c r="D133" s="175"/>
      <c r="E133" s="247"/>
      <c r="F133" s="175"/>
      <c r="G133" s="248"/>
      <c r="H133" s="175"/>
      <c r="I133" s="251"/>
      <c r="J133" s="175"/>
    </row>
    <row r="134" spans="1:16" ht="12.75" customHeight="1">
      <c r="A134" s="213" t="s">
        <v>148</v>
      </c>
      <c r="B134" s="174"/>
      <c r="C134" s="174"/>
      <c r="D134" s="175"/>
      <c r="E134" s="249"/>
      <c r="F134" s="175"/>
      <c r="G134" s="249"/>
      <c r="H134" s="175"/>
      <c r="I134" s="250"/>
      <c r="J134" s="175"/>
    </row>
    <row r="135" spans="1:16" ht="12.75" customHeight="1">
      <c r="A135" s="252" t="s">
        <v>149</v>
      </c>
      <c r="B135" s="174"/>
      <c r="C135" s="174"/>
      <c r="D135" s="175"/>
      <c r="E135" s="247">
        <v>100000</v>
      </c>
      <c r="F135" s="175"/>
      <c r="G135" s="248"/>
      <c r="H135" s="175"/>
      <c r="I135" s="251"/>
      <c r="J135" s="175"/>
    </row>
    <row r="136" spans="1:16" ht="12.75" customHeight="1">
      <c r="A136" s="213" t="s">
        <v>150</v>
      </c>
      <c r="B136" s="174"/>
      <c r="C136" s="174"/>
      <c r="D136" s="175"/>
      <c r="E136" s="249"/>
      <c r="F136" s="175"/>
      <c r="G136" s="249"/>
      <c r="H136" s="175"/>
      <c r="I136" s="250"/>
      <c r="J136" s="175"/>
    </row>
    <row r="137" spans="1:16" ht="12.75" customHeight="1">
      <c r="A137" s="252" t="s">
        <v>151</v>
      </c>
      <c r="B137" s="174"/>
      <c r="C137" s="174"/>
      <c r="D137" s="175"/>
      <c r="E137" s="247"/>
      <c r="F137" s="175"/>
      <c r="G137" s="248"/>
      <c r="H137" s="175"/>
      <c r="I137" s="251"/>
      <c r="J137" s="175"/>
    </row>
    <row r="138" spans="1:16" ht="12.75" customHeight="1">
      <c r="A138" s="213" t="s">
        <v>152</v>
      </c>
      <c r="B138" s="174"/>
      <c r="C138" s="174"/>
      <c r="D138" s="175"/>
      <c r="E138" s="253"/>
      <c r="F138" s="175"/>
      <c r="G138" s="253"/>
      <c r="H138" s="175"/>
      <c r="I138" s="254"/>
      <c r="J138" s="175"/>
    </row>
    <row r="139" spans="1:16" ht="12.75" customHeight="1">
      <c r="A139" s="246"/>
      <c r="B139" s="174"/>
      <c r="C139" s="174"/>
      <c r="D139" s="175"/>
      <c r="E139" s="247"/>
      <c r="F139" s="175"/>
      <c r="G139" s="248"/>
      <c r="H139" s="175"/>
      <c r="I139" s="248"/>
      <c r="J139" s="175"/>
    </row>
    <row r="140" spans="1:16" ht="12.75" customHeight="1">
      <c r="A140" s="246"/>
      <c r="B140" s="174"/>
      <c r="C140" s="174"/>
      <c r="D140" s="175"/>
      <c r="E140" s="247"/>
      <c r="F140" s="175"/>
      <c r="G140" s="248"/>
      <c r="H140" s="175"/>
      <c r="I140" s="248"/>
      <c r="J140" s="175"/>
    </row>
    <row r="141" spans="1:16" ht="12.75" customHeight="1">
      <c r="A141" s="246"/>
      <c r="B141" s="174"/>
      <c r="C141" s="174"/>
      <c r="D141" s="175"/>
      <c r="E141" s="247"/>
      <c r="F141" s="175"/>
      <c r="G141" s="248"/>
      <c r="H141" s="175"/>
      <c r="I141" s="248"/>
      <c r="J141" s="175"/>
      <c r="P141" s="27"/>
    </row>
    <row r="142" spans="1:16" ht="12.75" customHeight="1">
      <c r="A142" s="217" t="s">
        <v>153</v>
      </c>
      <c r="B142" s="174"/>
      <c r="C142" s="174"/>
      <c r="D142" s="175"/>
      <c r="E142" s="243">
        <f>SUM(E132:E141)</f>
        <v>100000</v>
      </c>
      <c r="F142" s="175"/>
      <c r="G142" s="243">
        <f>SUM(G132:G141)</f>
        <v>0</v>
      </c>
      <c r="H142" s="175"/>
      <c r="I142" s="243">
        <f>SUM(I132:I141)</f>
        <v>0</v>
      </c>
      <c r="J142" s="175"/>
      <c r="L142" s="16"/>
    </row>
    <row r="143" spans="1:16" ht="14.25" customHeight="1">
      <c r="A143" s="244" t="s">
        <v>154</v>
      </c>
      <c r="B143" s="152"/>
      <c r="C143" s="152"/>
      <c r="D143" s="152"/>
      <c r="E143" s="152"/>
      <c r="F143" s="152"/>
      <c r="G143" s="152"/>
      <c r="H143" s="152"/>
      <c r="I143" s="152"/>
      <c r="J143" s="153"/>
      <c r="L143" s="16"/>
    </row>
    <row r="144" spans="1:16" ht="14.25" customHeight="1">
      <c r="A144" s="245" t="s">
        <v>155</v>
      </c>
      <c r="B144" s="168"/>
      <c r="C144" s="168"/>
      <c r="D144" s="168"/>
      <c r="E144" s="168"/>
      <c r="F144" s="168"/>
      <c r="G144" s="168"/>
      <c r="H144" s="168"/>
      <c r="I144" s="168"/>
      <c r="J144" s="169"/>
      <c r="L144" s="16"/>
    </row>
    <row r="145" spans="1:12" ht="14.25" customHeight="1">
      <c r="A145" s="245" t="s">
        <v>156</v>
      </c>
      <c r="B145" s="168"/>
      <c r="C145" s="168"/>
      <c r="D145" s="168"/>
      <c r="E145" s="168"/>
      <c r="F145" s="168"/>
      <c r="G145" s="168"/>
      <c r="H145" s="168"/>
      <c r="I145" s="168"/>
      <c r="J145" s="169"/>
      <c r="L145" s="16"/>
    </row>
    <row r="146" spans="1:12" ht="14.25" customHeight="1">
      <c r="A146" s="255" t="s">
        <v>157</v>
      </c>
      <c r="B146" s="256"/>
      <c r="C146" s="256"/>
      <c r="D146" s="256"/>
      <c r="E146" s="256"/>
      <c r="F146" s="256"/>
      <c r="G146" s="256"/>
      <c r="H146" s="256"/>
      <c r="I146" s="256"/>
      <c r="J146" s="257"/>
      <c r="L146" s="16"/>
    </row>
    <row r="147" spans="1:12" ht="15" customHeight="1">
      <c r="A147" s="266" t="s">
        <v>987</v>
      </c>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6" t="s">
        <v>65</v>
      </c>
      <c r="B177" s="174"/>
      <c r="C177" s="174"/>
      <c r="D177" s="174"/>
      <c r="E177" s="174"/>
      <c r="F177" s="174"/>
      <c r="G177" s="204"/>
      <c r="H177" s="227" t="str">
        <f>'CONTACT INFORMATION'!$A$24</f>
        <v>San Luis Obispo</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0" t="s">
        <v>158</v>
      </c>
      <c r="B179" s="174"/>
      <c r="C179" s="174"/>
      <c r="D179" s="174"/>
      <c r="E179" s="174"/>
      <c r="F179" s="174"/>
      <c r="G179" s="174"/>
      <c r="H179" s="174"/>
      <c r="I179" s="174"/>
      <c r="J179" s="175"/>
    </row>
    <row r="180" spans="1:26" ht="12.75" customHeight="1">
      <c r="A180" s="262" t="s">
        <v>140</v>
      </c>
      <c r="B180" s="152"/>
      <c r="C180" s="152"/>
      <c r="D180" s="153"/>
      <c r="E180" s="265" t="s">
        <v>965</v>
      </c>
      <c r="F180" s="183"/>
      <c r="G180" s="183"/>
      <c r="H180" s="183"/>
      <c r="I180" s="183"/>
      <c r="J180" s="184"/>
    </row>
    <row r="181" spans="1:26" ht="12.75" customHeight="1">
      <c r="A181" s="263" t="s">
        <v>141</v>
      </c>
      <c r="B181" s="256"/>
      <c r="C181" s="256"/>
      <c r="D181" s="257"/>
      <c r="E181" s="180"/>
      <c r="F181" s="164"/>
      <c r="G181" s="164"/>
      <c r="H181" s="164"/>
      <c r="I181" s="164"/>
      <c r="J181" s="165"/>
    </row>
    <row r="182" spans="1:26" ht="12.75" customHeight="1">
      <c r="A182" s="264" t="s">
        <v>159</v>
      </c>
      <c r="B182" s="174"/>
      <c r="C182" s="174"/>
      <c r="D182" s="175"/>
      <c r="E182" s="216" t="s">
        <v>117</v>
      </c>
      <c r="F182" s="174"/>
      <c r="G182" s="174"/>
      <c r="H182" s="174"/>
      <c r="I182" s="174"/>
      <c r="J182" s="175"/>
    </row>
    <row r="183" spans="1:26" ht="27" customHeight="1">
      <c r="A183" s="118"/>
      <c r="B183" s="114"/>
      <c r="C183" s="114"/>
      <c r="D183" s="114"/>
      <c r="E183" s="258" t="s">
        <v>143</v>
      </c>
      <c r="F183" s="164"/>
      <c r="G183" s="258" t="s">
        <v>144</v>
      </c>
      <c r="H183" s="164"/>
      <c r="I183" s="259" t="s">
        <v>145</v>
      </c>
      <c r="J183" s="165"/>
      <c r="U183" s="116"/>
      <c r="V183" s="116"/>
      <c r="W183" s="116"/>
      <c r="X183" s="116"/>
      <c r="Y183" s="116"/>
      <c r="Z183" s="116"/>
    </row>
    <row r="184" spans="1:26" ht="12.75" customHeight="1">
      <c r="A184" s="213" t="s">
        <v>146</v>
      </c>
      <c r="B184" s="174"/>
      <c r="C184" s="174"/>
      <c r="D184" s="175"/>
      <c r="E184" s="249">
        <v>223056</v>
      </c>
      <c r="F184" s="175"/>
      <c r="G184" s="249"/>
      <c r="H184" s="175"/>
      <c r="I184" s="250"/>
      <c r="J184" s="175"/>
    </row>
    <row r="185" spans="1:26" ht="12.75" customHeight="1">
      <c r="A185" s="252" t="s">
        <v>147</v>
      </c>
      <c r="B185" s="174"/>
      <c r="C185" s="174"/>
      <c r="D185" s="175"/>
      <c r="E185" s="247"/>
      <c r="F185" s="175"/>
      <c r="G185" s="248"/>
      <c r="H185" s="175"/>
      <c r="I185" s="251"/>
      <c r="J185" s="175"/>
    </row>
    <row r="186" spans="1:26" ht="12.75" customHeight="1">
      <c r="A186" s="213" t="s">
        <v>148</v>
      </c>
      <c r="B186" s="174"/>
      <c r="C186" s="174"/>
      <c r="D186" s="175"/>
      <c r="E186" s="249"/>
      <c r="F186" s="175"/>
      <c r="G186" s="249"/>
      <c r="H186" s="175"/>
      <c r="I186" s="250"/>
      <c r="J186" s="175"/>
    </row>
    <row r="187" spans="1:26" ht="12.75" customHeight="1">
      <c r="A187" s="252" t="s">
        <v>149</v>
      </c>
      <c r="B187" s="174"/>
      <c r="C187" s="174"/>
      <c r="D187" s="175"/>
      <c r="E187" s="247"/>
      <c r="F187" s="175"/>
      <c r="G187" s="248"/>
      <c r="H187" s="175"/>
      <c r="I187" s="251"/>
      <c r="J187" s="175"/>
    </row>
    <row r="188" spans="1:26" ht="12.75" customHeight="1">
      <c r="A188" s="213" t="s">
        <v>150</v>
      </c>
      <c r="B188" s="174"/>
      <c r="C188" s="174"/>
      <c r="D188" s="175"/>
      <c r="E188" s="249"/>
      <c r="F188" s="175"/>
      <c r="G188" s="249"/>
      <c r="H188" s="175"/>
      <c r="I188" s="250"/>
      <c r="J188" s="175"/>
    </row>
    <row r="189" spans="1:26" ht="12.75" customHeight="1">
      <c r="A189" s="252" t="s">
        <v>151</v>
      </c>
      <c r="B189" s="174"/>
      <c r="C189" s="174"/>
      <c r="D189" s="175"/>
      <c r="E189" s="247"/>
      <c r="F189" s="175"/>
      <c r="G189" s="248"/>
      <c r="H189" s="175"/>
      <c r="I189" s="251"/>
      <c r="J189" s="175"/>
    </row>
    <row r="190" spans="1:26" ht="12.75" customHeight="1">
      <c r="A190" s="213" t="s">
        <v>152</v>
      </c>
      <c r="B190" s="174"/>
      <c r="C190" s="174"/>
      <c r="D190" s="175"/>
      <c r="E190" s="253"/>
      <c r="F190" s="175"/>
      <c r="G190" s="253"/>
      <c r="H190" s="175"/>
      <c r="I190" s="254"/>
      <c r="J190" s="175"/>
    </row>
    <row r="191" spans="1:26" ht="12.75" customHeight="1">
      <c r="A191" s="246"/>
      <c r="B191" s="174"/>
      <c r="C191" s="174"/>
      <c r="D191" s="175"/>
      <c r="E191" s="247"/>
      <c r="F191" s="175"/>
      <c r="G191" s="248"/>
      <c r="H191" s="175"/>
      <c r="I191" s="248"/>
      <c r="J191" s="175"/>
    </row>
    <row r="192" spans="1:26" ht="12.75" customHeight="1">
      <c r="A192" s="246"/>
      <c r="B192" s="174"/>
      <c r="C192" s="174"/>
      <c r="D192" s="175"/>
      <c r="E192" s="247"/>
      <c r="F192" s="175"/>
      <c r="G192" s="248"/>
      <c r="H192" s="175"/>
      <c r="I192" s="248"/>
      <c r="J192" s="175"/>
    </row>
    <row r="193" spans="1:10" ht="12.75" customHeight="1">
      <c r="A193" s="246"/>
      <c r="B193" s="174"/>
      <c r="C193" s="174"/>
      <c r="D193" s="175"/>
      <c r="E193" s="247"/>
      <c r="F193" s="175"/>
      <c r="G193" s="248"/>
      <c r="H193" s="175"/>
      <c r="I193" s="248"/>
      <c r="J193" s="175"/>
    </row>
    <row r="194" spans="1:10" ht="12.75" customHeight="1">
      <c r="A194" s="217" t="s">
        <v>153</v>
      </c>
      <c r="B194" s="174"/>
      <c r="C194" s="174"/>
      <c r="D194" s="175"/>
      <c r="E194" s="243">
        <f>SUM(E184:E193)</f>
        <v>223056</v>
      </c>
      <c r="F194" s="175"/>
      <c r="G194" s="243">
        <f>SUM(G184:G193)</f>
        <v>0</v>
      </c>
      <c r="H194" s="175"/>
      <c r="I194" s="243">
        <f>SUM(I184:I193)</f>
        <v>0</v>
      </c>
      <c r="J194" s="175"/>
    </row>
    <row r="195" spans="1:10" ht="14.25" customHeight="1">
      <c r="A195" s="244" t="s">
        <v>154</v>
      </c>
      <c r="B195" s="152"/>
      <c r="C195" s="152"/>
      <c r="D195" s="152"/>
      <c r="E195" s="152"/>
      <c r="F195" s="152"/>
      <c r="G195" s="152"/>
      <c r="H195" s="152"/>
      <c r="I195" s="152"/>
      <c r="J195" s="153"/>
    </row>
    <row r="196" spans="1:10" ht="14.25" customHeight="1">
      <c r="A196" s="245" t="s">
        <v>155</v>
      </c>
      <c r="B196" s="168"/>
      <c r="C196" s="168"/>
      <c r="D196" s="168"/>
      <c r="E196" s="168"/>
      <c r="F196" s="168"/>
      <c r="G196" s="168"/>
      <c r="H196" s="168"/>
      <c r="I196" s="168"/>
      <c r="J196" s="169"/>
    </row>
    <row r="197" spans="1:10" ht="14.25" customHeight="1">
      <c r="A197" s="245" t="s">
        <v>156</v>
      </c>
      <c r="B197" s="168"/>
      <c r="C197" s="168"/>
      <c r="D197" s="168"/>
      <c r="E197" s="168"/>
      <c r="F197" s="168"/>
      <c r="G197" s="168"/>
      <c r="H197" s="168"/>
      <c r="I197" s="168"/>
      <c r="J197" s="169"/>
    </row>
    <row r="198" spans="1:10" ht="14.25" customHeight="1">
      <c r="A198" s="255" t="s">
        <v>157</v>
      </c>
      <c r="B198" s="256"/>
      <c r="C198" s="256"/>
      <c r="D198" s="256"/>
      <c r="E198" s="256"/>
      <c r="F198" s="256"/>
      <c r="G198" s="256"/>
      <c r="H198" s="256"/>
      <c r="I198" s="256"/>
      <c r="J198" s="257"/>
    </row>
    <row r="199" spans="1:10" ht="15.75" customHeight="1">
      <c r="A199" s="192" t="s">
        <v>988</v>
      </c>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6" t="s">
        <v>65</v>
      </c>
      <c r="B230" s="174"/>
      <c r="C230" s="174"/>
      <c r="D230" s="174"/>
      <c r="E230" s="174"/>
      <c r="F230" s="174"/>
      <c r="G230" s="204"/>
      <c r="H230" s="227" t="str">
        <f>'CONTACT INFORMATION'!$A$24</f>
        <v>San Luis Obispo</v>
      </c>
      <c r="I230" s="174"/>
      <c r="J230" s="175"/>
    </row>
    <row r="231" spans="1:10" ht="7.5" customHeight="1">
      <c r="A231" s="117"/>
      <c r="B231" s="117"/>
      <c r="C231" s="117"/>
      <c r="D231" s="117"/>
      <c r="E231" s="117"/>
      <c r="F231" s="117"/>
      <c r="G231" s="117"/>
      <c r="H231" s="117"/>
      <c r="I231" s="117"/>
      <c r="J231" s="117"/>
    </row>
    <row r="232" spans="1:10" ht="12.75" customHeight="1">
      <c r="A232" s="260" t="s">
        <v>160</v>
      </c>
      <c r="B232" s="174"/>
      <c r="C232" s="174"/>
      <c r="D232" s="174"/>
      <c r="E232" s="174"/>
      <c r="F232" s="174"/>
      <c r="G232" s="174"/>
      <c r="H232" s="174"/>
      <c r="I232" s="174"/>
      <c r="J232" s="175"/>
    </row>
    <row r="233" spans="1:10" ht="12.75" customHeight="1">
      <c r="A233" s="262" t="s">
        <v>140</v>
      </c>
      <c r="B233" s="152"/>
      <c r="C233" s="152"/>
      <c r="D233" s="153"/>
      <c r="E233" s="265" t="s">
        <v>966</v>
      </c>
      <c r="F233" s="183"/>
      <c r="G233" s="183"/>
      <c r="H233" s="183"/>
      <c r="I233" s="183"/>
      <c r="J233" s="184"/>
    </row>
    <row r="234" spans="1:10" ht="12.75" customHeight="1">
      <c r="A234" s="263" t="s">
        <v>141</v>
      </c>
      <c r="B234" s="256"/>
      <c r="C234" s="256"/>
      <c r="D234" s="257"/>
      <c r="E234" s="180"/>
      <c r="F234" s="164"/>
      <c r="G234" s="164"/>
      <c r="H234" s="164"/>
      <c r="I234" s="164"/>
      <c r="J234" s="165"/>
    </row>
    <row r="235" spans="1:10" ht="12.75" customHeight="1">
      <c r="A235" s="264" t="s">
        <v>161</v>
      </c>
      <c r="B235" s="174"/>
      <c r="C235" s="174"/>
      <c r="D235" s="175"/>
      <c r="E235" s="216" t="s">
        <v>111</v>
      </c>
      <c r="F235" s="174"/>
      <c r="G235" s="174"/>
      <c r="H235" s="174"/>
      <c r="I235" s="174"/>
      <c r="J235" s="175"/>
    </row>
    <row r="236" spans="1:10" ht="27" customHeight="1">
      <c r="A236" s="118"/>
      <c r="B236" s="114"/>
      <c r="C236" s="114"/>
      <c r="D236" s="114"/>
      <c r="E236" s="258" t="s">
        <v>143</v>
      </c>
      <c r="F236" s="164"/>
      <c r="G236" s="258" t="s">
        <v>144</v>
      </c>
      <c r="H236" s="164"/>
      <c r="I236" s="259" t="s">
        <v>145</v>
      </c>
      <c r="J236" s="165"/>
    </row>
    <row r="237" spans="1:10" ht="12.75" customHeight="1">
      <c r="A237" s="213" t="s">
        <v>146</v>
      </c>
      <c r="B237" s="174"/>
      <c r="C237" s="174"/>
      <c r="D237" s="175"/>
      <c r="E237" s="249">
        <v>230842</v>
      </c>
      <c r="F237" s="175"/>
      <c r="G237" s="249"/>
      <c r="H237" s="175"/>
      <c r="I237" s="250"/>
      <c r="J237" s="175"/>
    </row>
    <row r="238" spans="1:10" ht="12.75" customHeight="1">
      <c r="A238" s="252" t="s">
        <v>147</v>
      </c>
      <c r="B238" s="174"/>
      <c r="C238" s="174"/>
      <c r="D238" s="175"/>
      <c r="E238" s="247"/>
      <c r="F238" s="175"/>
      <c r="G238" s="248"/>
      <c r="H238" s="175"/>
      <c r="I238" s="251"/>
      <c r="J238" s="175"/>
    </row>
    <row r="239" spans="1:10" ht="12.75" customHeight="1">
      <c r="A239" s="213" t="s">
        <v>148</v>
      </c>
      <c r="B239" s="174"/>
      <c r="C239" s="174"/>
      <c r="D239" s="175"/>
      <c r="E239" s="249"/>
      <c r="F239" s="175"/>
      <c r="G239" s="249"/>
      <c r="H239" s="175"/>
      <c r="I239" s="250"/>
      <c r="J239" s="175"/>
    </row>
    <row r="240" spans="1:10" ht="12.75" customHeight="1">
      <c r="A240" s="252" t="s">
        <v>149</v>
      </c>
      <c r="B240" s="174"/>
      <c r="C240" s="174"/>
      <c r="D240" s="175"/>
      <c r="E240" s="247"/>
      <c r="F240" s="175"/>
      <c r="G240" s="248"/>
      <c r="H240" s="175"/>
      <c r="I240" s="251"/>
      <c r="J240" s="175"/>
    </row>
    <row r="241" spans="1:10" ht="12.75" customHeight="1">
      <c r="A241" s="213" t="s">
        <v>150</v>
      </c>
      <c r="B241" s="174"/>
      <c r="C241" s="174"/>
      <c r="D241" s="175"/>
      <c r="E241" s="249"/>
      <c r="F241" s="175"/>
      <c r="G241" s="249"/>
      <c r="H241" s="175"/>
      <c r="I241" s="250"/>
      <c r="J241" s="175"/>
    </row>
    <row r="242" spans="1:10" ht="12.75" customHeight="1">
      <c r="A242" s="252" t="s">
        <v>151</v>
      </c>
      <c r="B242" s="174"/>
      <c r="C242" s="174"/>
      <c r="D242" s="175"/>
      <c r="E242" s="247"/>
      <c r="F242" s="175"/>
      <c r="G242" s="248"/>
      <c r="H242" s="175"/>
      <c r="I242" s="251"/>
      <c r="J242" s="175"/>
    </row>
    <row r="243" spans="1:10" ht="12.75" customHeight="1">
      <c r="A243" s="213" t="s">
        <v>152</v>
      </c>
      <c r="B243" s="174"/>
      <c r="C243" s="174"/>
      <c r="D243" s="175"/>
      <c r="E243" s="253"/>
      <c r="F243" s="175"/>
      <c r="G243" s="253"/>
      <c r="H243" s="175"/>
      <c r="I243" s="254"/>
      <c r="J243" s="175"/>
    </row>
    <row r="244" spans="1:10" ht="12.75" customHeight="1">
      <c r="A244" s="246"/>
      <c r="B244" s="174"/>
      <c r="C244" s="174"/>
      <c r="D244" s="175"/>
      <c r="E244" s="247"/>
      <c r="F244" s="175"/>
      <c r="G244" s="248"/>
      <c r="H244" s="175"/>
      <c r="I244" s="248"/>
      <c r="J244" s="175"/>
    </row>
    <row r="245" spans="1:10" ht="12.75" customHeight="1">
      <c r="A245" s="246"/>
      <c r="B245" s="174"/>
      <c r="C245" s="174"/>
      <c r="D245" s="175"/>
      <c r="E245" s="247"/>
      <c r="F245" s="175"/>
      <c r="G245" s="248"/>
      <c r="H245" s="175"/>
      <c r="I245" s="248"/>
      <c r="J245" s="175"/>
    </row>
    <row r="246" spans="1:10" ht="12.75" customHeight="1">
      <c r="A246" s="246"/>
      <c r="B246" s="174"/>
      <c r="C246" s="174"/>
      <c r="D246" s="175"/>
      <c r="E246" s="247"/>
      <c r="F246" s="175"/>
      <c r="G246" s="248"/>
      <c r="H246" s="175"/>
      <c r="I246" s="248"/>
      <c r="J246" s="175"/>
    </row>
    <row r="247" spans="1:10" ht="12.75" customHeight="1">
      <c r="A247" s="217" t="s">
        <v>153</v>
      </c>
      <c r="B247" s="174"/>
      <c r="C247" s="174"/>
      <c r="D247" s="175"/>
      <c r="E247" s="243">
        <f>SUM(E237:E246)</f>
        <v>230842</v>
      </c>
      <c r="F247" s="175"/>
      <c r="G247" s="243">
        <f>SUM(G237:G246)</f>
        <v>0</v>
      </c>
      <c r="H247" s="175"/>
      <c r="I247" s="243">
        <f>SUM(I237:I246)</f>
        <v>0</v>
      </c>
      <c r="J247" s="175"/>
    </row>
    <row r="248" spans="1:10" ht="12.75" customHeight="1">
      <c r="A248" s="244" t="s">
        <v>154</v>
      </c>
      <c r="B248" s="152"/>
      <c r="C248" s="152"/>
      <c r="D248" s="152"/>
      <c r="E248" s="152"/>
      <c r="F248" s="152"/>
      <c r="G248" s="152"/>
      <c r="H248" s="152"/>
      <c r="I248" s="152"/>
      <c r="J248" s="153"/>
    </row>
    <row r="249" spans="1:10" ht="12.75" customHeight="1">
      <c r="A249" s="245" t="s">
        <v>155</v>
      </c>
      <c r="B249" s="168"/>
      <c r="C249" s="168"/>
      <c r="D249" s="168"/>
      <c r="E249" s="168"/>
      <c r="F249" s="168"/>
      <c r="G249" s="168"/>
      <c r="H249" s="168"/>
      <c r="I249" s="168"/>
      <c r="J249" s="169"/>
    </row>
    <row r="250" spans="1:10" ht="12.75" customHeight="1">
      <c r="A250" s="245" t="s">
        <v>156</v>
      </c>
      <c r="B250" s="168"/>
      <c r="C250" s="168"/>
      <c r="D250" s="168"/>
      <c r="E250" s="168"/>
      <c r="F250" s="168"/>
      <c r="G250" s="168"/>
      <c r="H250" s="168"/>
      <c r="I250" s="168"/>
      <c r="J250" s="169"/>
    </row>
    <row r="251" spans="1:10" ht="12.75" customHeight="1">
      <c r="A251" s="255" t="s">
        <v>157</v>
      </c>
      <c r="B251" s="256"/>
      <c r="C251" s="256"/>
      <c r="D251" s="256"/>
      <c r="E251" s="256"/>
      <c r="F251" s="256"/>
      <c r="G251" s="256"/>
      <c r="H251" s="256"/>
      <c r="I251" s="256"/>
      <c r="J251" s="257"/>
    </row>
    <row r="252" spans="1:10" ht="12.75" customHeight="1">
      <c r="A252" s="192" t="s">
        <v>980</v>
      </c>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6" t="s">
        <v>65</v>
      </c>
      <c r="B288" s="174"/>
      <c r="C288" s="174"/>
      <c r="D288" s="174"/>
      <c r="E288" s="174"/>
      <c r="F288" s="174"/>
      <c r="G288" s="204"/>
      <c r="H288" s="227" t="str">
        <f>'CONTACT INFORMATION'!$A$24</f>
        <v>San Luis Obispo</v>
      </c>
      <c r="I288" s="174"/>
      <c r="J288" s="175"/>
    </row>
    <row r="289" spans="1:10" ht="7.5" customHeight="1">
      <c r="A289" s="117"/>
      <c r="B289" s="117"/>
      <c r="C289" s="117"/>
      <c r="D289" s="117"/>
      <c r="E289" s="117"/>
      <c r="F289" s="117"/>
      <c r="G289" s="117"/>
      <c r="H289" s="117"/>
      <c r="I289" s="117"/>
      <c r="J289" s="117"/>
    </row>
    <row r="290" spans="1:10" ht="12.75" customHeight="1">
      <c r="A290" s="260" t="s">
        <v>162</v>
      </c>
      <c r="B290" s="174"/>
      <c r="C290" s="174"/>
      <c r="D290" s="174"/>
      <c r="E290" s="174"/>
      <c r="F290" s="174"/>
      <c r="G290" s="174"/>
      <c r="H290" s="174"/>
      <c r="I290" s="174"/>
      <c r="J290" s="175"/>
    </row>
    <row r="291" spans="1:10" ht="12.75" customHeight="1">
      <c r="A291" s="262" t="s">
        <v>140</v>
      </c>
      <c r="B291" s="152"/>
      <c r="C291" s="152"/>
      <c r="D291" s="153"/>
      <c r="E291" s="265" t="s">
        <v>967</v>
      </c>
      <c r="F291" s="183"/>
      <c r="G291" s="183"/>
      <c r="H291" s="183"/>
      <c r="I291" s="183"/>
      <c r="J291" s="184"/>
    </row>
    <row r="292" spans="1:10" ht="12.75" customHeight="1">
      <c r="A292" s="263" t="s">
        <v>163</v>
      </c>
      <c r="B292" s="256"/>
      <c r="C292" s="256"/>
      <c r="D292" s="257"/>
      <c r="E292" s="180"/>
      <c r="F292" s="164"/>
      <c r="G292" s="164"/>
      <c r="H292" s="164"/>
      <c r="I292" s="164"/>
      <c r="J292" s="165"/>
    </row>
    <row r="293" spans="1:10" ht="12.75" customHeight="1">
      <c r="A293" s="264" t="s">
        <v>164</v>
      </c>
      <c r="B293" s="174"/>
      <c r="C293" s="174"/>
      <c r="D293" s="175"/>
      <c r="E293" s="216" t="s">
        <v>117</v>
      </c>
      <c r="F293" s="174"/>
      <c r="G293" s="174"/>
      <c r="H293" s="174"/>
      <c r="I293" s="174"/>
      <c r="J293" s="175"/>
    </row>
    <row r="294" spans="1:10" ht="27" customHeight="1">
      <c r="A294" s="118"/>
      <c r="B294" s="114"/>
      <c r="C294" s="114"/>
      <c r="D294" s="114"/>
      <c r="E294" s="258" t="s">
        <v>143</v>
      </c>
      <c r="F294" s="164"/>
      <c r="G294" s="258" t="s">
        <v>144</v>
      </c>
      <c r="H294" s="164"/>
      <c r="I294" s="259" t="s">
        <v>145</v>
      </c>
      <c r="J294" s="165"/>
    </row>
    <row r="295" spans="1:10" ht="12.75" customHeight="1">
      <c r="A295" s="213" t="s">
        <v>146</v>
      </c>
      <c r="B295" s="174"/>
      <c r="C295" s="174"/>
      <c r="D295" s="175"/>
      <c r="E295" s="249">
        <v>41309</v>
      </c>
      <c r="F295" s="175"/>
      <c r="G295" s="249"/>
      <c r="H295" s="175"/>
      <c r="I295" s="250">
        <v>60823</v>
      </c>
      <c r="J295" s="175"/>
    </row>
    <row r="296" spans="1:10" ht="12.75" customHeight="1">
      <c r="A296" s="252" t="s">
        <v>147</v>
      </c>
      <c r="B296" s="174"/>
      <c r="C296" s="174"/>
      <c r="D296" s="175"/>
      <c r="E296" s="247"/>
      <c r="F296" s="175"/>
      <c r="G296" s="248"/>
      <c r="H296" s="175"/>
      <c r="I296" s="251"/>
      <c r="J296" s="175"/>
    </row>
    <row r="297" spans="1:10" ht="12.75" customHeight="1">
      <c r="A297" s="213" t="s">
        <v>148</v>
      </c>
      <c r="B297" s="174"/>
      <c r="C297" s="174"/>
      <c r="D297" s="175"/>
      <c r="E297" s="249"/>
      <c r="F297" s="175"/>
      <c r="G297" s="249"/>
      <c r="H297" s="175"/>
      <c r="I297" s="250"/>
      <c r="J297" s="175"/>
    </row>
    <row r="298" spans="1:10" ht="12.75" customHeight="1">
      <c r="A298" s="252" t="s">
        <v>149</v>
      </c>
      <c r="B298" s="174"/>
      <c r="C298" s="174"/>
      <c r="D298" s="175"/>
      <c r="E298" s="247"/>
      <c r="F298" s="175"/>
      <c r="G298" s="248"/>
      <c r="H298" s="175"/>
      <c r="I298" s="251"/>
      <c r="J298" s="175"/>
    </row>
    <row r="299" spans="1:10" ht="12.75" customHeight="1">
      <c r="A299" s="213" t="s">
        <v>150</v>
      </c>
      <c r="B299" s="174"/>
      <c r="C299" s="174"/>
      <c r="D299" s="175"/>
      <c r="E299" s="249"/>
      <c r="F299" s="175"/>
      <c r="G299" s="249"/>
      <c r="H299" s="175"/>
      <c r="I299" s="250"/>
      <c r="J299" s="175"/>
    </row>
    <row r="300" spans="1:10" ht="12.75" customHeight="1">
      <c r="A300" s="252" t="s">
        <v>151</v>
      </c>
      <c r="B300" s="174"/>
      <c r="C300" s="174"/>
      <c r="D300" s="175"/>
      <c r="E300" s="247"/>
      <c r="F300" s="175"/>
      <c r="G300" s="248"/>
      <c r="H300" s="175"/>
      <c r="I300" s="251"/>
      <c r="J300" s="175"/>
    </row>
    <row r="301" spans="1:10" ht="12.75" customHeight="1">
      <c r="A301" s="213" t="s">
        <v>152</v>
      </c>
      <c r="B301" s="174"/>
      <c r="C301" s="174"/>
      <c r="D301" s="175"/>
      <c r="E301" s="253"/>
      <c r="F301" s="175"/>
      <c r="G301" s="253"/>
      <c r="H301" s="175"/>
      <c r="I301" s="254"/>
      <c r="J301" s="175"/>
    </row>
    <row r="302" spans="1:10" ht="12.75" customHeight="1">
      <c r="A302" s="246"/>
      <c r="B302" s="174"/>
      <c r="C302" s="174"/>
      <c r="D302" s="175"/>
      <c r="E302" s="247"/>
      <c r="F302" s="175"/>
      <c r="G302" s="248"/>
      <c r="H302" s="175"/>
      <c r="I302" s="248"/>
      <c r="J302" s="175"/>
    </row>
    <row r="303" spans="1:10" ht="12.75" customHeight="1">
      <c r="A303" s="246"/>
      <c r="B303" s="174"/>
      <c r="C303" s="174"/>
      <c r="D303" s="175"/>
      <c r="E303" s="247"/>
      <c r="F303" s="175"/>
      <c r="G303" s="248"/>
      <c r="H303" s="175"/>
      <c r="I303" s="248"/>
      <c r="J303" s="175"/>
    </row>
    <row r="304" spans="1:10" ht="12.75" customHeight="1">
      <c r="A304" s="246"/>
      <c r="B304" s="174"/>
      <c r="C304" s="174"/>
      <c r="D304" s="175"/>
      <c r="E304" s="247"/>
      <c r="F304" s="175"/>
      <c r="G304" s="248"/>
      <c r="H304" s="175"/>
      <c r="I304" s="248"/>
      <c r="J304" s="175"/>
    </row>
    <row r="305" spans="1:10" ht="12.75" customHeight="1">
      <c r="A305" s="217" t="s">
        <v>153</v>
      </c>
      <c r="B305" s="174"/>
      <c r="C305" s="174"/>
      <c r="D305" s="175"/>
      <c r="E305" s="243">
        <f>SUM(E295:E304)</f>
        <v>41309</v>
      </c>
      <c r="F305" s="175"/>
      <c r="G305" s="243">
        <f>SUM(G295:G304)</f>
        <v>0</v>
      </c>
      <c r="H305" s="175"/>
      <c r="I305" s="243">
        <f>SUM(I295:I304)</f>
        <v>60823</v>
      </c>
      <c r="J305" s="175"/>
    </row>
    <row r="306" spans="1:10" ht="12.75" customHeight="1">
      <c r="A306" s="244" t="s">
        <v>154</v>
      </c>
      <c r="B306" s="152"/>
      <c r="C306" s="152"/>
      <c r="D306" s="152"/>
      <c r="E306" s="152"/>
      <c r="F306" s="152"/>
      <c r="G306" s="152"/>
      <c r="H306" s="152"/>
      <c r="I306" s="152"/>
      <c r="J306" s="153"/>
    </row>
    <row r="307" spans="1:10" ht="12.75" customHeight="1">
      <c r="A307" s="245" t="s">
        <v>155</v>
      </c>
      <c r="B307" s="168"/>
      <c r="C307" s="168"/>
      <c r="D307" s="168"/>
      <c r="E307" s="168"/>
      <c r="F307" s="168"/>
      <c r="G307" s="168"/>
      <c r="H307" s="168"/>
      <c r="I307" s="168"/>
      <c r="J307" s="169"/>
    </row>
    <row r="308" spans="1:10" ht="12.75" customHeight="1">
      <c r="A308" s="245" t="s">
        <v>156</v>
      </c>
      <c r="B308" s="168"/>
      <c r="C308" s="168"/>
      <c r="D308" s="168"/>
      <c r="E308" s="168"/>
      <c r="F308" s="168"/>
      <c r="G308" s="168"/>
      <c r="H308" s="168"/>
      <c r="I308" s="168"/>
      <c r="J308" s="169"/>
    </row>
    <row r="309" spans="1:10" ht="12.75" customHeight="1">
      <c r="A309" s="255" t="s">
        <v>157</v>
      </c>
      <c r="B309" s="256"/>
      <c r="C309" s="256"/>
      <c r="D309" s="256"/>
      <c r="E309" s="256"/>
      <c r="F309" s="256"/>
      <c r="G309" s="256"/>
      <c r="H309" s="256"/>
      <c r="I309" s="256"/>
      <c r="J309" s="257"/>
    </row>
    <row r="310" spans="1:10" ht="12.75" customHeight="1">
      <c r="A310" s="192" t="s">
        <v>981</v>
      </c>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6" t="s">
        <v>65</v>
      </c>
      <c r="B346" s="174"/>
      <c r="C346" s="174"/>
      <c r="D346" s="174"/>
      <c r="E346" s="174"/>
      <c r="F346" s="174"/>
      <c r="G346" s="204"/>
      <c r="H346" s="227" t="str">
        <f>'CONTACT INFORMATION'!$A$24</f>
        <v>San Luis Obispo</v>
      </c>
      <c r="I346" s="174"/>
      <c r="J346" s="175"/>
    </row>
    <row r="347" spans="1:10" ht="7.5" customHeight="1">
      <c r="A347" s="117"/>
      <c r="B347" s="117"/>
      <c r="C347" s="117"/>
      <c r="D347" s="117"/>
      <c r="E347" s="117"/>
      <c r="F347" s="117"/>
      <c r="G347" s="117"/>
      <c r="H347" s="117"/>
      <c r="I347" s="117"/>
      <c r="J347" s="117"/>
    </row>
    <row r="348" spans="1:10" ht="12.75" customHeight="1">
      <c r="A348" s="260" t="s">
        <v>165</v>
      </c>
      <c r="B348" s="174"/>
      <c r="C348" s="174"/>
      <c r="D348" s="174"/>
      <c r="E348" s="174"/>
      <c r="F348" s="174"/>
      <c r="G348" s="174"/>
      <c r="H348" s="174"/>
      <c r="I348" s="174"/>
      <c r="J348" s="175"/>
    </row>
    <row r="349" spans="1:10" ht="12.75" customHeight="1">
      <c r="A349" s="262" t="s">
        <v>140</v>
      </c>
      <c r="B349" s="152"/>
      <c r="C349" s="152"/>
      <c r="D349" s="153"/>
      <c r="E349" s="261" t="s">
        <v>968</v>
      </c>
      <c r="F349" s="183"/>
      <c r="G349" s="183"/>
      <c r="H349" s="183"/>
      <c r="I349" s="183"/>
      <c r="J349" s="184"/>
    </row>
    <row r="350" spans="1:10" ht="12.75" customHeight="1">
      <c r="A350" s="263" t="s">
        <v>163</v>
      </c>
      <c r="B350" s="256"/>
      <c r="C350" s="256"/>
      <c r="D350" s="257"/>
      <c r="E350" s="180"/>
      <c r="F350" s="164"/>
      <c r="G350" s="164"/>
      <c r="H350" s="164"/>
      <c r="I350" s="164"/>
      <c r="J350" s="165"/>
    </row>
    <row r="351" spans="1:10" ht="12.75" customHeight="1">
      <c r="A351" s="264" t="s">
        <v>166</v>
      </c>
      <c r="B351" s="174"/>
      <c r="C351" s="174"/>
      <c r="D351" s="175"/>
      <c r="E351" s="216" t="s">
        <v>77</v>
      </c>
      <c r="F351" s="174"/>
      <c r="G351" s="174"/>
      <c r="H351" s="174"/>
      <c r="I351" s="174"/>
      <c r="J351" s="175"/>
    </row>
    <row r="352" spans="1:10" ht="27" customHeight="1">
      <c r="A352" s="118"/>
      <c r="B352" s="114"/>
      <c r="C352" s="114"/>
      <c r="D352" s="114"/>
      <c r="E352" s="258" t="s">
        <v>143</v>
      </c>
      <c r="F352" s="164"/>
      <c r="G352" s="258" t="s">
        <v>144</v>
      </c>
      <c r="H352" s="164"/>
      <c r="I352" s="259" t="s">
        <v>145</v>
      </c>
      <c r="J352" s="165"/>
    </row>
    <row r="353" spans="1:10" ht="12.75" customHeight="1">
      <c r="A353" s="213" t="s">
        <v>146</v>
      </c>
      <c r="B353" s="174"/>
      <c r="C353" s="174"/>
      <c r="D353" s="175"/>
      <c r="E353" s="249"/>
      <c r="F353" s="175"/>
      <c r="G353" s="249"/>
      <c r="H353" s="175"/>
      <c r="I353" s="250"/>
      <c r="J353" s="175"/>
    </row>
    <row r="354" spans="1:10" ht="12.75" customHeight="1">
      <c r="A354" s="252" t="s">
        <v>147</v>
      </c>
      <c r="B354" s="174"/>
      <c r="C354" s="174"/>
      <c r="D354" s="175"/>
      <c r="E354" s="247"/>
      <c r="F354" s="175"/>
      <c r="G354" s="248"/>
      <c r="H354" s="175"/>
      <c r="I354" s="251"/>
      <c r="J354" s="175"/>
    </row>
    <row r="355" spans="1:10" ht="12.75" customHeight="1">
      <c r="A355" s="213" t="s">
        <v>148</v>
      </c>
      <c r="B355" s="174"/>
      <c r="C355" s="174"/>
      <c r="D355" s="175"/>
      <c r="E355" s="249"/>
      <c r="F355" s="175"/>
      <c r="G355" s="249"/>
      <c r="H355" s="175"/>
      <c r="I355" s="250"/>
      <c r="J355" s="175"/>
    </row>
    <row r="356" spans="1:10" ht="12.75" customHeight="1">
      <c r="A356" s="252" t="s">
        <v>149</v>
      </c>
      <c r="B356" s="174"/>
      <c r="C356" s="174"/>
      <c r="D356" s="175"/>
      <c r="E356" s="247">
        <v>42522</v>
      </c>
      <c r="F356" s="175"/>
      <c r="G356" s="248"/>
      <c r="H356" s="175"/>
      <c r="I356" s="251">
        <v>45522</v>
      </c>
      <c r="J356" s="175"/>
    </row>
    <row r="357" spans="1:10" ht="12.75" customHeight="1">
      <c r="A357" s="213" t="s">
        <v>150</v>
      </c>
      <c r="B357" s="174"/>
      <c r="C357" s="174"/>
      <c r="D357" s="175"/>
      <c r="E357" s="249"/>
      <c r="F357" s="175"/>
      <c r="G357" s="249"/>
      <c r="H357" s="175"/>
      <c r="I357" s="250"/>
      <c r="J357" s="175"/>
    </row>
    <row r="358" spans="1:10" ht="12.75" customHeight="1">
      <c r="A358" s="252" t="s">
        <v>151</v>
      </c>
      <c r="B358" s="174"/>
      <c r="C358" s="174"/>
      <c r="D358" s="175"/>
      <c r="E358" s="247"/>
      <c r="F358" s="175"/>
      <c r="G358" s="248"/>
      <c r="H358" s="175"/>
      <c r="I358" s="251"/>
      <c r="J358" s="175"/>
    </row>
    <row r="359" spans="1:10" ht="12.75" customHeight="1">
      <c r="A359" s="213" t="s">
        <v>152</v>
      </c>
      <c r="B359" s="174"/>
      <c r="C359" s="174"/>
      <c r="D359" s="175"/>
      <c r="E359" s="253"/>
      <c r="F359" s="175"/>
      <c r="G359" s="253"/>
      <c r="H359" s="175"/>
      <c r="I359" s="254"/>
      <c r="J359" s="175"/>
    </row>
    <row r="360" spans="1:10" ht="12.75" customHeight="1">
      <c r="A360" s="246"/>
      <c r="B360" s="174"/>
      <c r="C360" s="174"/>
      <c r="D360" s="175"/>
      <c r="E360" s="247"/>
      <c r="F360" s="175"/>
      <c r="G360" s="248"/>
      <c r="H360" s="175"/>
      <c r="I360" s="248"/>
      <c r="J360" s="175"/>
    </row>
    <row r="361" spans="1:10" ht="12.75" customHeight="1">
      <c r="A361" s="246"/>
      <c r="B361" s="174"/>
      <c r="C361" s="174"/>
      <c r="D361" s="175"/>
      <c r="E361" s="247"/>
      <c r="F361" s="175"/>
      <c r="G361" s="248"/>
      <c r="H361" s="175"/>
      <c r="I361" s="248"/>
      <c r="J361" s="175"/>
    </row>
    <row r="362" spans="1:10" ht="12.75" customHeight="1">
      <c r="A362" s="246"/>
      <c r="B362" s="174"/>
      <c r="C362" s="174"/>
      <c r="D362" s="175"/>
      <c r="E362" s="247"/>
      <c r="F362" s="175"/>
      <c r="G362" s="248"/>
      <c r="H362" s="175"/>
      <c r="I362" s="248"/>
      <c r="J362" s="175"/>
    </row>
    <row r="363" spans="1:10" ht="12.75" customHeight="1">
      <c r="A363" s="217" t="s">
        <v>153</v>
      </c>
      <c r="B363" s="174"/>
      <c r="C363" s="174"/>
      <c r="D363" s="175"/>
      <c r="E363" s="243">
        <f>SUM(E353:E362)</f>
        <v>42522</v>
      </c>
      <c r="F363" s="175"/>
      <c r="G363" s="243">
        <f>SUM(G353:G362)</f>
        <v>0</v>
      </c>
      <c r="H363" s="175"/>
      <c r="I363" s="243">
        <f>SUM(I353:I362)</f>
        <v>45522</v>
      </c>
      <c r="J363" s="175"/>
    </row>
    <row r="364" spans="1:10" ht="12.75" customHeight="1">
      <c r="A364" s="244" t="s">
        <v>154</v>
      </c>
      <c r="B364" s="152"/>
      <c r="C364" s="152"/>
      <c r="D364" s="152"/>
      <c r="E364" s="152"/>
      <c r="F364" s="152"/>
      <c r="G364" s="152"/>
      <c r="H364" s="152"/>
      <c r="I364" s="152"/>
      <c r="J364" s="153"/>
    </row>
    <row r="365" spans="1:10" ht="12.75" customHeight="1">
      <c r="A365" s="245" t="s">
        <v>155</v>
      </c>
      <c r="B365" s="168"/>
      <c r="C365" s="168"/>
      <c r="D365" s="168"/>
      <c r="E365" s="168"/>
      <c r="F365" s="168"/>
      <c r="G365" s="168"/>
      <c r="H365" s="168"/>
      <c r="I365" s="168"/>
      <c r="J365" s="169"/>
    </row>
    <row r="366" spans="1:10" ht="12.75" customHeight="1">
      <c r="A366" s="245" t="s">
        <v>156</v>
      </c>
      <c r="B366" s="168"/>
      <c r="C366" s="168"/>
      <c r="D366" s="168"/>
      <c r="E366" s="168"/>
      <c r="F366" s="168"/>
      <c r="G366" s="168"/>
      <c r="H366" s="168"/>
      <c r="I366" s="168"/>
      <c r="J366" s="169"/>
    </row>
    <row r="367" spans="1:10" ht="12.75" customHeight="1">
      <c r="A367" s="255" t="s">
        <v>157</v>
      </c>
      <c r="B367" s="256"/>
      <c r="C367" s="256"/>
      <c r="D367" s="256"/>
      <c r="E367" s="256"/>
      <c r="F367" s="256"/>
      <c r="G367" s="256"/>
      <c r="H367" s="256"/>
      <c r="I367" s="256"/>
      <c r="J367" s="257"/>
    </row>
    <row r="368" spans="1:10" ht="12.75" customHeight="1">
      <c r="A368" s="192" t="s">
        <v>969</v>
      </c>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6" t="s">
        <v>65</v>
      </c>
      <c r="B404" s="174"/>
      <c r="C404" s="174"/>
      <c r="D404" s="174"/>
      <c r="E404" s="174"/>
      <c r="F404" s="174"/>
      <c r="G404" s="204"/>
      <c r="H404" s="227" t="str">
        <f>'CONTACT INFORMATION'!$A$24</f>
        <v>San Luis Obispo</v>
      </c>
      <c r="I404" s="174"/>
      <c r="J404" s="175"/>
    </row>
    <row r="405" spans="1:10" ht="7.5" customHeight="1">
      <c r="A405" s="117"/>
      <c r="B405" s="117"/>
      <c r="C405" s="117"/>
      <c r="D405" s="117"/>
      <c r="E405" s="117"/>
      <c r="F405" s="117"/>
      <c r="G405" s="117"/>
      <c r="H405" s="117"/>
      <c r="I405" s="117"/>
      <c r="J405" s="117"/>
    </row>
    <row r="406" spans="1:10" ht="12.75" customHeight="1">
      <c r="A406" s="260" t="s">
        <v>167</v>
      </c>
      <c r="B406" s="174"/>
      <c r="C406" s="174"/>
      <c r="D406" s="174"/>
      <c r="E406" s="174"/>
      <c r="F406" s="174"/>
      <c r="G406" s="174"/>
      <c r="H406" s="174"/>
      <c r="I406" s="174"/>
      <c r="J406" s="175"/>
    </row>
    <row r="407" spans="1:10" ht="12.75" customHeight="1">
      <c r="A407" s="262" t="s">
        <v>140</v>
      </c>
      <c r="B407" s="152"/>
      <c r="C407" s="152"/>
      <c r="D407" s="153"/>
      <c r="E407" s="261" t="s">
        <v>970</v>
      </c>
      <c r="F407" s="183"/>
      <c r="G407" s="183"/>
      <c r="H407" s="183"/>
      <c r="I407" s="183"/>
      <c r="J407" s="184"/>
    </row>
    <row r="408" spans="1:10" ht="12.75" customHeight="1">
      <c r="A408" s="263" t="s">
        <v>163</v>
      </c>
      <c r="B408" s="256"/>
      <c r="C408" s="256"/>
      <c r="D408" s="257"/>
      <c r="E408" s="180"/>
      <c r="F408" s="164"/>
      <c r="G408" s="164"/>
      <c r="H408" s="164"/>
      <c r="I408" s="164"/>
      <c r="J408" s="165"/>
    </row>
    <row r="409" spans="1:10" ht="12.75" customHeight="1">
      <c r="A409" s="264" t="s">
        <v>168</v>
      </c>
      <c r="B409" s="174"/>
      <c r="C409" s="174"/>
      <c r="D409" s="175"/>
      <c r="E409" s="216" t="s">
        <v>76</v>
      </c>
      <c r="F409" s="174"/>
      <c r="G409" s="174"/>
      <c r="H409" s="174"/>
      <c r="I409" s="174"/>
      <c r="J409" s="175"/>
    </row>
    <row r="410" spans="1:10" ht="27" customHeight="1">
      <c r="A410" s="118"/>
      <c r="B410" s="114"/>
      <c r="C410" s="114"/>
      <c r="D410" s="114"/>
      <c r="E410" s="258" t="s">
        <v>143</v>
      </c>
      <c r="F410" s="164"/>
      <c r="G410" s="258" t="s">
        <v>144</v>
      </c>
      <c r="H410" s="164"/>
      <c r="I410" s="259" t="s">
        <v>145</v>
      </c>
      <c r="J410" s="165"/>
    </row>
    <row r="411" spans="1:10" ht="12.75" customHeight="1">
      <c r="A411" s="213" t="s">
        <v>146</v>
      </c>
      <c r="B411" s="174"/>
      <c r="C411" s="174"/>
      <c r="D411" s="175"/>
      <c r="E411" s="249"/>
      <c r="F411" s="175"/>
      <c r="G411" s="249">
        <v>167132</v>
      </c>
      <c r="H411" s="175"/>
      <c r="I411" s="250">
        <v>205662</v>
      </c>
      <c r="J411" s="175"/>
    </row>
    <row r="412" spans="1:10" ht="12.75" customHeight="1">
      <c r="A412" s="252" t="s">
        <v>147</v>
      </c>
      <c r="B412" s="174"/>
      <c r="C412" s="174"/>
      <c r="D412" s="175"/>
      <c r="E412" s="247"/>
      <c r="F412" s="175"/>
      <c r="G412" s="248"/>
      <c r="H412" s="175"/>
      <c r="I412" s="251">
        <v>67590</v>
      </c>
      <c r="J412" s="175"/>
    </row>
    <row r="413" spans="1:10" ht="12.75" customHeight="1">
      <c r="A413" s="213" t="s">
        <v>148</v>
      </c>
      <c r="B413" s="174"/>
      <c r="C413" s="174"/>
      <c r="D413" s="175"/>
      <c r="E413" s="249"/>
      <c r="F413" s="175"/>
      <c r="G413" s="249"/>
      <c r="H413" s="175"/>
      <c r="I413" s="250"/>
      <c r="J413" s="175"/>
    </row>
    <row r="414" spans="1:10" ht="12.75" customHeight="1">
      <c r="A414" s="252" t="s">
        <v>149</v>
      </c>
      <c r="B414" s="174"/>
      <c r="C414" s="174"/>
      <c r="D414" s="175"/>
      <c r="E414" s="247">
        <v>110000</v>
      </c>
      <c r="F414" s="175"/>
      <c r="G414" s="248">
        <v>110000</v>
      </c>
      <c r="H414" s="175"/>
      <c r="I414" s="251">
        <v>750</v>
      </c>
      <c r="J414" s="175"/>
    </row>
    <row r="415" spans="1:10" ht="12.75" customHeight="1">
      <c r="A415" s="213" t="s">
        <v>150</v>
      </c>
      <c r="B415" s="174"/>
      <c r="C415" s="174"/>
      <c r="D415" s="175"/>
      <c r="E415" s="249"/>
      <c r="F415" s="175"/>
      <c r="G415" s="249"/>
      <c r="H415" s="175"/>
      <c r="I415" s="250"/>
      <c r="J415" s="175"/>
    </row>
    <row r="416" spans="1:10" ht="12.75" customHeight="1">
      <c r="A416" s="252" t="s">
        <v>151</v>
      </c>
      <c r="B416" s="174"/>
      <c r="C416" s="174"/>
      <c r="D416" s="175"/>
      <c r="E416" s="247"/>
      <c r="F416" s="175"/>
      <c r="G416" s="248"/>
      <c r="H416" s="175"/>
      <c r="I416" s="251"/>
      <c r="J416" s="175"/>
    </row>
    <row r="417" spans="1:10" ht="12.75" customHeight="1">
      <c r="A417" s="213" t="s">
        <v>152</v>
      </c>
      <c r="B417" s="174"/>
      <c r="C417" s="174"/>
      <c r="D417" s="175"/>
      <c r="E417" s="253"/>
      <c r="F417" s="175"/>
      <c r="G417" s="253"/>
      <c r="H417" s="175"/>
      <c r="I417" s="254"/>
      <c r="J417" s="175"/>
    </row>
    <row r="418" spans="1:10" ht="12.75" customHeight="1">
      <c r="A418" s="246"/>
      <c r="B418" s="174"/>
      <c r="C418" s="174"/>
      <c r="D418" s="175"/>
      <c r="E418" s="247"/>
      <c r="F418" s="175"/>
      <c r="G418" s="248"/>
      <c r="H418" s="175"/>
      <c r="I418" s="248"/>
      <c r="J418" s="175"/>
    </row>
    <row r="419" spans="1:10" ht="12.75" customHeight="1">
      <c r="A419" s="246"/>
      <c r="B419" s="174"/>
      <c r="C419" s="174"/>
      <c r="D419" s="175"/>
      <c r="E419" s="247"/>
      <c r="F419" s="175"/>
      <c r="G419" s="248"/>
      <c r="H419" s="175"/>
      <c r="I419" s="248"/>
      <c r="J419" s="175"/>
    </row>
    <row r="420" spans="1:10" ht="12.75" customHeight="1">
      <c r="A420" s="246"/>
      <c r="B420" s="174"/>
      <c r="C420" s="174"/>
      <c r="D420" s="175"/>
      <c r="E420" s="247"/>
      <c r="F420" s="175"/>
      <c r="G420" s="248"/>
      <c r="H420" s="175"/>
      <c r="I420" s="248"/>
      <c r="J420" s="175"/>
    </row>
    <row r="421" spans="1:10" ht="12.75" customHeight="1">
      <c r="A421" s="217" t="s">
        <v>153</v>
      </c>
      <c r="B421" s="174"/>
      <c r="C421" s="174"/>
      <c r="D421" s="175"/>
      <c r="E421" s="243">
        <f>SUM(E411:E420)</f>
        <v>110000</v>
      </c>
      <c r="F421" s="175"/>
      <c r="G421" s="243">
        <f>SUM(G411:G420)</f>
        <v>277132</v>
      </c>
      <c r="H421" s="175"/>
      <c r="I421" s="243">
        <f>SUM(I411:I420)</f>
        <v>274002</v>
      </c>
      <c r="J421" s="175"/>
    </row>
    <row r="422" spans="1:10" ht="12.75" customHeight="1">
      <c r="A422" s="244" t="s">
        <v>154</v>
      </c>
      <c r="B422" s="152"/>
      <c r="C422" s="152"/>
      <c r="D422" s="152"/>
      <c r="E422" s="152"/>
      <c r="F422" s="152"/>
      <c r="G422" s="152"/>
      <c r="H422" s="152"/>
      <c r="I422" s="152"/>
      <c r="J422" s="153"/>
    </row>
    <row r="423" spans="1:10" ht="12.75" customHeight="1">
      <c r="A423" s="245" t="s">
        <v>155</v>
      </c>
      <c r="B423" s="168"/>
      <c r="C423" s="168"/>
      <c r="D423" s="168"/>
      <c r="E423" s="168"/>
      <c r="F423" s="168"/>
      <c r="G423" s="168"/>
      <c r="H423" s="168"/>
      <c r="I423" s="168"/>
      <c r="J423" s="169"/>
    </row>
    <row r="424" spans="1:10" ht="12.75" customHeight="1">
      <c r="A424" s="245" t="s">
        <v>156</v>
      </c>
      <c r="B424" s="168"/>
      <c r="C424" s="168"/>
      <c r="D424" s="168"/>
      <c r="E424" s="168"/>
      <c r="F424" s="168"/>
      <c r="G424" s="168"/>
      <c r="H424" s="168"/>
      <c r="I424" s="168"/>
      <c r="J424" s="169"/>
    </row>
    <row r="425" spans="1:10" ht="12.75" customHeight="1">
      <c r="A425" s="255" t="s">
        <v>157</v>
      </c>
      <c r="B425" s="256"/>
      <c r="C425" s="256"/>
      <c r="D425" s="256"/>
      <c r="E425" s="256"/>
      <c r="F425" s="256"/>
      <c r="G425" s="256"/>
      <c r="H425" s="256"/>
      <c r="I425" s="256"/>
      <c r="J425" s="257"/>
    </row>
    <row r="426" spans="1:10" ht="12.75" customHeight="1">
      <c r="A426" s="192" t="s">
        <v>989</v>
      </c>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6" t="s">
        <v>65</v>
      </c>
      <c r="B462" s="174"/>
      <c r="C462" s="174"/>
      <c r="D462" s="174"/>
      <c r="E462" s="174"/>
      <c r="F462" s="174"/>
      <c r="G462" s="204"/>
      <c r="H462" s="227" t="str">
        <f>'CONTACT INFORMATION'!$A$24</f>
        <v>San Luis Obispo</v>
      </c>
      <c r="I462" s="174"/>
      <c r="J462" s="175"/>
    </row>
    <row r="463" spans="1:10" ht="7.5" customHeight="1">
      <c r="A463" s="117"/>
      <c r="B463" s="117"/>
      <c r="C463" s="117"/>
      <c r="D463" s="117"/>
      <c r="E463" s="117"/>
      <c r="F463" s="117"/>
      <c r="G463" s="117"/>
      <c r="H463" s="117"/>
      <c r="I463" s="117"/>
      <c r="J463" s="117"/>
    </row>
    <row r="464" spans="1:10" ht="12.75" customHeight="1">
      <c r="A464" s="260" t="s">
        <v>169</v>
      </c>
      <c r="B464" s="174"/>
      <c r="C464" s="174"/>
      <c r="D464" s="174"/>
      <c r="E464" s="174"/>
      <c r="F464" s="174"/>
      <c r="G464" s="174"/>
      <c r="H464" s="174"/>
      <c r="I464" s="174"/>
      <c r="J464" s="175"/>
    </row>
    <row r="465" spans="1:10" ht="12.75" customHeight="1">
      <c r="A465" s="262" t="s">
        <v>140</v>
      </c>
      <c r="B465" s="152"/>
      <c r="C465" s="152"/>
      <c r="D465" s="153"/>
      <c r="E465" s="261" t="s">
        <v>971</v>
      </c>
      <c r="F465" s="183"/>
      <c r="G465" s="183"/>
      <c r="H465" s="183"/>
      <c r="I465" s="183"/>
      <c r="J465" s="184"/>
    </row>
    <row r="466" spans="1:10" ht="12.75" customHeight="1">
      <c r="A466" s="263" t="s">
        <v>163</v>
      </c>
      <c r="B466" s="256"/>
      <c r="C466" s="256"/>
      <c r="D466" s="257"/>
      <c r="E466" s="180"/>
      <c r="F466" s="164"/>
      <c r="G466" s="164"/>
      <c r="H466" s="164"/>
      <c r="I466" s="164"/>
      <c r="J466" s="165"/>
    </row>
    <row r="467" spans="1:10" ht="12.75" customHeight="1">
      <c r="A467" s="264" t="s">
        <v>170</v>
      </c>
      <c r="B467" s="174"/>
      <c r="C467" s="174"/>
      <c r="D467" s="175"/>
      <c r="E467" s="216" t="s">
        <v>100</v>
      </c>
      <c r="F467" s="174"/>
      <c r="G467" s="174"/>
      <c r="H467" s="174"/>
      <c r="I467" s="174"/>
      <c r="J467" s="175"/>
    </row>
    <row r="468" spans="1:10" ht="27" customHeight="1">
      <c r="A468" s="118"/>
      <c r="B468" s="114"/>
      <c r="C468" s="114"/>
      <c r="D468" s="114"/>
      <c r="E468" s="258" t="s">
        <v>143</v>
      </c>
      <c r="F468" s="164"/>
      <c r="G468" s="258" t="s">
        <v>144</v>
      </c>
      <c r="H468" s="164"/>
      <c r="I468" s="259" t="s">
        <v>145</v>
      </c>
      <c r="J468" s="165"/>
    </row>
    <row r="469" spans="1:10" ht="12.75" customHeight="1">
      <c r="A469" s="213" t="s">
        <v>146</v>
      </c>
      <c r="B469" s="174"/>
      <c r="C469" s="174"/>
      <c r="D469" s="175"/>
      <c r="E469" s="249"/>
      <c r="F469" s="175"/>
      <c r="G469" s="249"/>
      <c r="H469" s="175"/>
      <c r="I469" s="250"/>
      <c r="J469" s="175"/>
    </row>
    <row r="470" spans="1:10" ht="12.75" customHeight="1">
      <c r="A470" s="252" t="s">
        <v>147</v>
      </c>
      <c r="B470" s="174"/>
      <c r="C470" s="174"/>
      <c r="D470" s="175"/>
      <c r="E470" s="247"/>
      <c r="F470" s="175"/>
      <c r="G470" s="248"/>
      <c r="H470" s="175"/>
      <c r="I470" s="251">
        <v>1665</v>
      </c>
      <c r="J470" s="175"/>
    </row>
    <row r="471" spans="1:10" ht="12.75" customHeight="1">
      <c r="A471" s="213" t="s">
        <v>148</v>
      </c>
      <c r="B471" s="174"/>
      <c r="C471" s="174"/>
      <c r="D471" s="175"/>
      <c r="E471" s="249"/>
      <c r="F471" s="175"/>
      <c r="G471" s="249"/>
      <c r="H471" s="175"/>
      <c r="I471" s="250"/>
      <c r="J471" s="175"/>
    </row>
    <row r="472" spans="1:10" ht="12.75" customHeight="1">
      <c r="A472" s="252" t="s">
        <v>149</v>
      </c>
      <c r="B472" s="174"/>
      <c r="C472" s="174"/>
      <c r="D472" s="175"/>
      <c r="E472" s="247"/>
      <c r="F472" s="175"/>
      <c r="G472" s="248"/>
      <c r="H472" s="175"/>
      <c r="I472" s="251"/>
      <c r="J472" s="175"/>
    </row>
    <row r="473" spans="1:10" ht="12.75" customHeight="1">
      <c r="A473" s="213" t="s">
        <v>150</v>
      </c>
      <c r="B473" s="174"/>
      <c r="C473" s="174"/>
      <c r="D473" s="175"/>
      <c r="E473" s="249"/>
      <c r="F473" s="175"/>
      <c r="G473" s="249"/>
      <c r="H473" s="175"/>
      <c r="I473" s="250"/>
      <c r="J473" s="175"/>
    </row>
    <row r="474" spans="1:10" ht="12.75" customHeight="1">
      <c r="A474" s="252" t="s">
        <v>151</v>
      </c>
      <c r="B474" s="174"/>
      <c r="C474" s="174"/>
      <c r="D474" s="175"/>
      <c r="E474" s="247"/>
      <c r="F474" s="175"/>
      <c r="G474" s="248"/>
      <c r="H474" s="175"/>
      <c r="I474" s="251"/>
      <c r="J474" s="175"/>
    </row>
    <row r="475" spans="1:10" ht="12.75" customHeight="1">
      <c r="A475" s="213" t="s">
        <v>152</v>
      </c>
      <c r="B475" s="174"/>
      <c r="C475" s="174"/>
      <c r="D475" s="175"/>
      <c r="E475" s="253"/>
      <c r="F475" s="175"/>
      <c r="G475" s="253"/>
      <c r="H475" s="175"/>
      <c r="I475" s="254"/>
      <c r="J475" s="175"/>
    </row>
    <row r="476" spans="1:10" ht="12.75" customHeight="1">
      <c r="A476" s="246"/>
      <c r="B476" s="174"/>
      <c r="C476" s="174"/>
      <c r="D476" s="175"/>
      <c r="E476" s="247"/>
      <c r="F476" s="175"/>
      <c r="G476" s="248"/>
      <c r="H476" s="175"/>
      <c r="I476" s="248"/>
      <c r="J476" s="175"/>
    </row>
    <row r="477" spans="1:10" ht="12.75" customHeight="1">
      <c r="A477" s="246"/>
      <c r="B477" s="174"/>
      <c r="C477" s="174"/>
      <c r="D477" s="175"/>
      <c r="E477" s="247"/>
      <c r="F477" s="175"/>
      <c r="G477" s="248"/>
      <c r="H477" s="175"/>
      <c r="I477" s="248"/>
      <c r="J477" s="175"/>
    </row>
    <row r="478" spans="1:10" ht="12.75" customHeight="1">
      <c r="A478" s="246"/>
      <c r="B478" s="174"/>
      <c r="C478" s="174"/>
      <c r="D478" s="175"/>
      <c r="E478" s="247"/>
      <c r="F478" s="175"/>
      <c r="G478" s="248"/>
      <c r="H478" s="175"/>
      <c r="I478" s="248"/>
      <c r="J478" s="175"/>
    </row>
    <row r="479" spans="1:10" ht="12.75" customHeight="1">
      <c r="A479" s="217" t="s">
        <v>153</v>
      </c>
      <c r="B479" s="174"/>
      <c r="C479" s="174"/>
      <c r="D479" s="175"/>
      <c r="E479" s="243">
        <f>SUM(E469:E478)</f>
        <v>0</v>
      </c>
      <c r="F479" s="175"/>
      <c r="G479" s="243">
        <f>SUM(G469:G478)</f>
        <v>0</v>
      </c>
      <c r="H479" s="175"/>
      <c r="I479" s="243">
        <f>SUM(I469:I478)</f>
        <v>1665</v>
      </c>
      <c r="J479" s="175"/>
    </row>
    <row r="480" spans="1:10" ht="12.75" customHeight="1">
      <c r="A480" s="244" t="s">
        <v>154</v>
      </c>
      <c r="B480" s="152"/>
      <c r="C480" s="152"/>
      <c r="D480" s="152"/>
      <c r="E480" s="152"/>
      <c r="F480" s="152"/>
      <c r="G480" s="152"/>
      <c r="H480" s="152"/>
      <c r="I480" s="152"/>
      <c r="J480" s="153"/>
    </row>
    <row r="481" spans="1:10" ht="12.75" customHeight="1">
      <c r="A481" s="245" t="s">
        <v>155</v>
      </c>
      <c r="B481" s="168"/>
      <c r="C481" s="168"/>
      <c r="D481" s="168"/>
      <c r="E481" s="168"/>
      <c r="F481" s="168"/>
      <c r="G481" s="168"/>
      <c r="H481" s="168"/>
      <c r="I481" s="168"/>
      <c r="J481" s="169"/>
    </row>
    <row r="482" spans="1:10" ht="12.75" customHeight="1">
      <c r="A482" s="245" t="s">
        <v>156</v>
      </c>
      <c r="B482" s="168"/>
      <c r="C482" s="168"/>
      <c r="D482" s="168"/>
      <c r="E482" s="168"/>
      <c r="F482" s="168"/>
      <c r="G482" s="168"/>
      <c r="H482" s="168"/>
      <c r="I482" s="168"/>
      <c r="J482" s="169"/>
    </row>
    <row r="483" spans="1:10" ht="12.75" customHeight="1">
      <c r="A483" s="255" t="s">
        <v>157</v>
      </c>
      <c r="B483" s="256"/>
      <c r="C483" s="256"/>
      <c r="D483" s="256"/>
      <c r="E483" s="256"/>
      <c r="F483" s="256"/>
      <c r="G483" s="256"/>
      <c r="H483" s="256"/>
      <c r="I483" s="256"/>
      <c r="J483" s="257"/>
    </row>
    <row r="484" spans="1:10" ht="12.75" customHeight="1">
      <c r="A484" s="192" t="s">
        <v>972</v>
      </c>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6" t="s">
        <v>65</v>
      </c>
      <c r="B520" s="174"/>
      <c r="C520" s="174"/>
      <c r="D520" s="174"/>
      <c r="E520" s="174"/>
      <c r="F520" s="174"/>
      <c r="G520" s="204"/>
      <c r="H520" s="227" t="str">
        <f>'CONTACT INFORMATION'!$A$24</f>
        <v>San Luis Obispo</v>
      </c>
      <c r="I520" s="174"/>
      <c r="J520" s="175"/>
    </row>
    <row r="521" spans="1:10" ht="7.5" customHeight="1">
      <c r="A521" s="117"/>
      <c r="B521" s="117"/>
      <c r="C521" s="117"/>
      <c r="D521" s="117"/>
      <c r="E521" s="117"/>
      <c r="F521" s="117"/>
      <c r="G521" s="117"/>
      <c r="H521" s="117"/>
      <c r="I521" s="117"/>
      <c r="J521" s="117"/>
    </row>
    <row r="522" spans="1:10" ht="12.75" customHeight="1">
      <c r="A522" s="260" t="s">
        <v>171</v>
      </c>
      <c r="B522" s="174"/>
      <c r="C522" s="174"/>
      <c r="D522" s="174"/>
      <c r="E522" s="174"/>
      <c r="F522" s="174"/>
      <c r="G522" s="174"/>
      <c r="H522" s="174"/>
      <c r="I522" s="174"/>
      <c r="J522" s="175"/>
    </row>
    <row r="523" spans="1:10" ht="12.75" customHeight="1">
      <c r="A523" s="262" t="s">
        <v>140</v>
      </c>
      <c r="B523" s="152"/>
      <c r="C523" s="152"/>
      <c r="D523" s="153"/>
      <c r="E523" s="261" t="s">
        <v>973</v>
      </c>
      <c r="F523" s="183"/>
      <c r="G523" s="183"/>
      <c r="H523" s="183"/>
      <c r="I523" s="183"/>
      <c r="J523" s="184"/>
    </row>
    <row r="524" spans="1:10" ht="12.75" customHeight="1">
      <c r="A524" s="263" t="s">
        <v>163</v>
      </c>
      <c r="B524" s="256"/>
      <c r="C524" s="256"/>
      <c r="D524" s="257"/>
      <c r="E524" s="180"/>
      <c r="F524" s="164"/>
      <c r="G524" s="164"/>
      <c r="H524" s="164"/>
      <c r="I524" s="164"/>
      <c r="J524" s="165"/>
    </row>
    <row r="525" spans="1:10" ht="12.75" customHeight="1">
      <c r="A525" s="264" t="s">
        <v>172</v>
      </c>
      <c r="B525" s="174"/>
      <c r="C525" s="174"/>
      <c r="D525" s="175"/>
      <c r="E525" s="216" t="s">
        <v>224</v>
      </c>
      <c r="F525" s="174"/>
      <c r="G525" s="174"/>
      <c r="H525" s="174"/>
      <c r="I525" s="174"/>
      <c r="J525" s="175"/>
    </row>
    <row r="526" spans="1:10" ht="27" customHeight="1">
      <c r="A526" s="118"/>
      <c r="B526" s="114"/>
      <c r="C526" s="114"/>
      <c r="D526" s="114"/>
      <c r="E526" s="258" t="s">
        <v>143</v>
      </c>
      <c r="F526" s="164"/>
      <c r="G526" s="258" t="s">
        <v>144</v>
      </c>
      <c r="H526" s="164"/>
      <c r="I526" s="259" t="s">
        <v>145</v>
      </c>
      <c r="J526" s="165"/>
    </row>
    <row r="527" spans="1:10" ht="12.75" customHeight="1">
      <c r="A527" s="213" t="s">
        <v>146</v>
      </c>
      <c r="B527" s="174"/>
      <c r="C527" s="174"/>
      <c r="D527" s="175"/>
      <c r="E527" s="249"/>
      <c r="F527" s="175"/>
      <c r="G527" s="249"/>
      <c r="H527" s="175"/>
      <c r="I527" s="250"/>
      <c r="J527" s="175"/>
    </row>
    <row r="528" spans="1:10" ht="12.75" customHeight="1">
      <c r="A528" s="252" t="s">
        <v>147</v>
      </c>
      <c r="B528" s="174"/>
      <c r="C528" s="174"/>
      <c r="D528" s="175"/>
      <c r="E528" s="247"/>
      <c r="F528" s="175"/>
      <c r="G528" s="248"/>
      <c r="H528" s="175"/>
      <c r="I528" s="251"/>
      <c r="J528" s="175"/>
    </row>
    <row r="529" spans="1:10" ht="12.75" customHeight="1">
      <c r="A529" s="213" t="s">
        <v>148</v>
      </c>
      <c r="B529" s="174"/>
      <c r="C529" s="174"/>
      <c r="D529" s="175"/>
      <c r="E529" s="249"/>
      <c r="F529" s="175"/>
      <c r="G529" s="249"/>
      <c r="H529" s="175"/>
      <c r="I529" s="250"/>
      <c r="J529" s="175"/>
    </row>
    <row r="530" spans="1:10" ht="12.75" customHeight="1">
      <c r="A530" s="252" t="s">
        <v>149</v>
      </c>
      <c r="B530" s="174"/>
      <c r="C530" s="174"/>
      <c r="D530" s="175"/>
      <c r="E530" s="247">
        <v>19500</v>
      </c>
      <c r="F530" s="175"/>
      <c r="G530" s="248"/>
      <c r="H530" s="175"/>
      <c r="I530" s="251">
        <v>19500</v>
      </c>
      <c r="J530" s="175"/>
    </row>
    <row r="531" spans="1:10" ht="12.75" customHeight="1">
      <c r="A531" s="213" t="s">
        <v>150</v>
      </c>
      <c r="B531" s="174"/>
      <c r="C531" s="174"/>
      <c r="D531" s="175"/>
      <c r="E531" s="249"/>
      <c r="F531" s="175"/>
      <c r="G531" s="249"/>
      <c r="H531" s="175"/>
      <c r="I531" s="250"/>
      <c r="J531" s="175"/>
    </row>
    <row r="532" spans="1:10" ht="12.75" customHeight="1">
      <c r="A532" s="252" t="s">
        <v>151</v>
      </c>
      <c r="B532" s="174"/>
      <c r="C532" s="174"/>
      <c r="D532" s="175"/>
      <c r="E532" s="247"/>
      <c r="F532" s="175"/>
      <c r="G532" s="248"/>
      <c r="H532" s="175"/>
      <c r="I532" s="251"/>
      <c r="J532" s="175"/>
    </row>
    <row r="533" spans="1:10" ht="12.75" customHeight="1">
      <c r="A533" s="213" t="s">
        <v>152</v>
      </c>
      <c r="B533" s="174"/>
      <c r="C533" s="174"/>
      <c r="D533" s="175"/>
      <c r="E533" s="253"/>
      <c r="F533" s="175"/>
      <c r="G533" s="253"/>
      <c r="H533" s="175"/>
      <c r="I533" s="254"/>
      <c r="J533" s="175"/>
    </row>
    <row r="534" spans="1:10" ht="12.75" customHeight="1">
      <c r="A534" s="246"/>
      <c r="B534" s="174"/>
      <c r="C534" s="174"/>
      <c r="D534" s="175"/>
      <c r="E534" s="247"/>
      <c r="F534" s="175"/>
      <c r="G534" s="248"/>
      <c r="H534" s="175"/>
      <c r="I534" s="248"/>
      <c r="J534" s="175"/>
    </row>
    <row r="535" spans="1:10" ht="12.75" customHeight="1">
      <c r="A535" s="246"/>
      <c r="B535" s="174"/>
      <c r="C535" s="174"/>
      <c r="D535" s="175"/>
      <c r="E535" s="247"/>
      <c r="F535" s="175"/>
      <c r="G535" s="248"/>
      <c r="H535" s="175"/>
      <c r="I535" s="248"/>
      <c r="J535" s="175"/>
    </row>
    <row r="536" spans="1:10" ht="12.75" customHeight="1">
      <c r="A536" s="246"/>
      <c r="B536" s="174"/>
      <c r="C536" s="174"/>
      <c r="D536" s="175"/>
      <c r="E536" s="247"/>
      <c r="F536" s="175"/>
      <c r="G536" s="248"/>
      <c r="H536" s="175"/>
      <c r="I536" s="248"/>
      <c r="J536" s="175"/>
    </row>
    <row r="537" spans="1:10" ht="12.75" customHeight="1">
      <c r="A537" s="217" t="s">
        <v>153</v>
      </c>
      <c r="B537" s="174"/>
      <c r="C537" s="174"/>
      <c r="D537" s="175"/>
      <c r="E537" s="243">
        <f>SUM(E527:E536)</f>
        <v>19500</v>
      </c>
      <c r="F537" s="175"/>
      <c r="G537" s="243">
        <f>SUM(G527:G536)</f>
        <v>0</v>
      </c>
      <c r="H537" s="175"/>
      <c r="I537" s="243">
        <f>SUM(I527:I536)</f>
        <v>19500</v>
      </c>
      <c r="J537" s="175"/>
    </row>
    <row r="538" spans="1:10" ht="12.75" customHeight="1">
      <c r="A538" s="244" t="s">
        <v>154</v>
      </c>
      <c r="B538" s="152"/>
      <c r="C538" s="152"/>
      <c r="D538" s="152"/>
      <c r="E538" s="152"/>
      <c r="F538" s="152"/>
      <c r="G538" s="152"/>
      <c r="H538" s="152"/>
      <c r="I538" s="152"/>
      <c r="J538" s="153"/>
    </row>
    <row r="539" spans="1:10" ht="12.75" customHeight="1">
      <c r="A539" s="245" t="s">
        <v>155</v>
      </c>
      <c r="B539" s="168"/>
      <c r="C539" s="168"/>
      <c r="D539" s="168"/>
      <c r="E539" s="168"/>
      <c r="F539" s="168"/>
      <c r="G539" s="168"/>
      <c r="H539" s="168"/>
      <c r="I539" s="168"/>
      <c r="J539" s="169"/>
    </row>
    <row r="540" spans="1:10" ht="12.75" customHeight="1">
      <c r="A540" s="245" t="s">
        <v>156</v>
      </c>
      <c r="B540" s="168"/>
      <c r="C540" s="168"/>
      <c r="D540" s="168"/>
      <c r="E540" s="168"/>
      <c r="F540" s="168"/>
      <c r="G540" s="168"/>
      <c r="H540" s="168"/>
      <c r="I540" s="168"/>
      <c r="J540" s="169"/>
    </row>
    <row r="541" spans="1:10" ht="12.75" customHeight="1">
      <c r="A541" s="255" t="s">
        <v>157</v>
      </c>
      <c r="B541" s="256"/>
      <c r="C541" s="256"/>
      <c r="D541" s="256"/>
      <c r="E541" s="256"/>
      <c r="F541" s="256"/>
      <c r="G541" s="256"/>
      <c r="H541" s="256"/>
      <c r="I541" s="256"/>
      <c r="J541" s="257"/>
    </row>
    <row r="542" spans="1:10" ht="12.75" customHeight="1">
      <c r="A542" s="192" t="s">
        <v>974</v>
      </c>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6" t="s">
        <v>65</v>
      </c>
      <c r="B578" s="174"/>
      <c r="C578" s="174"/>
      <c r="D578" s="174"/>
      <c r="E578" s="174"/>
      <c r="F578" s="174"/>
      <c r="G578" s="204"/>
      <c r="H578" s="227" t="str">
        <f>'CONTACT INFORMATION'!$A$24</f>
        <v>San Luis Obispo</v>
      </c>
      <c r="I578" s="174"/>
      <c r="J578" s="175"/>
    </row>
    <row r="579" spans="1:10" ht="7.5" customHeight="1">
      <c r="A579" s="117"/>
      <c r="B579" s="117"/>
      <c r="C579" s="117"/>
      <c r="D579" s="117"/>
      <c r="E579" s="117"/>
      <c r="F579" s="117"/>
      <c r="G579" s="117"/>
      <c r="H579" s="117"/>
      <c r="I579" s="117"/>
      <c r="J579" s="117"/>
    </row>
    <row r="580" spans="1:10" ht="12.75" customHeight="1">
      <c r="A580" s="260" t="s">
        <v>173</v>
      </c>
      <c r="B580" s="174"/>
      <c r="C580" s="174"/>
      <c r="D580" s="174"/>
      <c r="E580" s="174"/>
      <c r="F580" s="174"/>
      <c r="G580" s="174"/>
      <c r="H580" s="174"/>
      <c r="I580" s="174"/>
      <c r="J580" s="175"/>
    </row>
    <row r="581" spans="1:10" ht="12.75" customHeight="1">
      <c r="A581" s="262" t="s">
        <v>140</v>
      </c>
      <c r="B581" s="152"/>
      <c r="C581" s="152"/>
      <c r="D581" s="153"/>
      <c r="E581" s="261" t="s">
        <v>975</v>
      </c>
      <c r="F581" s="183"/>
      <c r="G581" s="183"/>
      <c r="H581" s="183"/>
      <c r="I581" s="183"/>
      <c r="J581" s="184"/>
    </row>
    <row r="582" spans="1:10" ht="12.75" customHeight="1">
      <c r="A582" s="263" t="s">
        <v>163</v>
      </c>
      <c r="B582" s="256"/>
      <c r="C582" s="256"/>
      <c r="D582" s="257"/>
      <c r="E582" s="180"/>
      <c r="F582" s="164"/>
      <c r="G582" s="164"/>
      <c r="H582" s="164"/>
      <c r="I582" s="164"/>
      <c r="J582" s="165"/>
    </row>
    <row r="583" spans="1:10" ht="12.75" customHeight="1">
      <c r="A583" s="264" t="s">
        <v>174</v>
      </c>
      <c r="B583" s="174"/>
      <c r="C583" s="174"/>
      <c r="D583" s="175"/>
      <c r="E583" s="216" t="s">
        <v>224</v>
      </c>
      <c r="F583" s="174"/>
      <c r="G583" s="174"/>
      <c r="H583" s="174"/>
      <c r="I583" s="174"/>
      <c r="J583" s="175"/>
    </row>
    <row r="584" spans="1:10" ht="27" customHeight="1">
      <c r="A584" s="118"/>
      <c r="B584" s="114"/>
      <c r="C584" s="114"/>
      <c r="D584" s="114"/>
      <c r="E584" s="258" t="s">
        <v>143</v>
      </c>
      <c r="F584" s="164"/>
      <c r="G584" s="258" t="s">
        <v>144</v>
      </c>
      <c r="H584" s="164"/>
      <c r="I584" s="259" t="s">
        <v>145</v>
      </c>
      <c r="J584" s="165"/>
    </row>
    <row r="585" spans="1:10" ht="12.75" customHeight="1">
      <c r="A585" s="213" t="s">
        <v>146</v>
      </c>
      <c r="B585" s="174"/>
      <c r="C585" s="174"/>
      <c r="D585" s="175"/>
      <c r="E585" s="249"/>
      <c r="F585" s="175"/>
      <c r="G585" s="249"/>
      <c r="H585" s="175"/>
      <c r="I585" s="250"/>
      <c r="J585" s="175"/>
    </row>
    <row r="586" spans="1:10" ht="12.75" customHeight="1">
      <c r="A586" s="252" t="s">
        <v>147</v>
      </c>
      <c r="B586" s="174"/>
      <c r="C586" s="174"/>
      <c r="D586" s="175"/>
      <c r="E586" s="247"/>
      <c r="F586" s="175"/>
      <c r="G586" s="248"/>
      <c r="H586" s="175"/>
      <c r="I586" s="251"/>
      <c r="J586" s="175"/>
    </row>
    <row r="587" spans="1:10" ht="12.75" customHeight="1">
      <c r="A587" s="213" t="s">
        <v>148</v>
      </c>
      <c r="B587" s="174"/>
      <c r="C587" s="174"/>
      <c r="D587" s="175"/>
      <c r="E587" s="249"/>
      <c r="F587" s="175"/>
      <c r="G587" s="249"/>
      <c r="H587" s="175"/>
      <c r="I587" s="250"/>
      <c r="J587" s="175"/>
    </row>
    <row r="588" spans="1:10" ht="12.75" customHeight="1">
      <c r="A588" s="252" t="s">
        <v>149</v>
      </c>
      <c r="B588" s="174"/>
      <c r="C588" s="174"/>
      <c r="D588" s="175"/>
      <c r="E588" s="247"/>
      <c r="F588" s="175"/>
      <c r="G588" s="248"/>
      <c r="H588" s="175"/>
      <c r="I588" s="251"/>
      <c r="J588" s="175"/>
    </row>
    <row r="589" spans="1:10" ht="12.75" customHeight="1">
      <c r="A589" s="213" t="s">
        <v>150</v>
      </c>
      <c r="B589" s="174"/>
      <c r="C589" s="174"/>
      <c r="D589" s="175"/>
      <c r="E589" s="249"/>
      <c r="F589" s="175"/>
      <c r="G589" s="249"/>
      <c r="H589" s="175"/>
      <c r="I589" s="250"/>
      <c r="J589" s="175"/>
    </row>
    <row r="590" spans="1:10" ht="12.75" customHeight="1">
      <c r="A590" s="252" t="s">
        <v>151</v>
      </c>
      <c r="B590" s="174"/>
      <c r="C590" s="174"/>
      <c r="D590" s="175"/>
      <c r="E590" s="247"/>
      <c r="F590" s="175"/>
      <c r="G590" s="248"/>
      <c r="H590" s="175"/>
      <c r="I590" s="251"/>
      <c r="J590" s="175"/>
    </row>
    <row r="591" spans="1:10" ht="12.75" customHeight="1">
      <c r="A591" s="213" t="s">
        <v>152</v>
      </c>
      <c r="B591" s="174"/>
      <c r="C591" s="174"/>
      <c r="D591" s="175"/>
      <c r="E591" s="253"/>
      <c r="F591" s="175"/>
      <c r="G591" s="253"/>
      <c r="H591" s="175"/>
      <c r="I591" s="254"/>
      <c r="J591" s="175"/>
    </row>
    <row r="592" spans="1:10" ht="12.75" customHeight="1">
      <c r="A592" s="246"/>
      <c r="B592" s="174"/>
      <c r="C592" s="174"/>
      <c r="D592" s="175"/>
      <c r="E592" s="247"/>
      <c r="F592" s="175"/>
      <c r="G592" s="248"/>
      <c r="H592" s="175"/>
      <c r="I592" s="248"/>
      <c r="J592" s="175"/>
    </row>
    <row r="593" spans="1:10" ht="12.75" customHeight="1">
      <c r="A593" s="246"/>
      <c r="B593" s="174"/>
      <c r="C593" s="174"/>
      <c r="D593" s="175"/>
      <c r="E593" s="247"/>
      <c r="F593" s="175"/>
      <c r="G593" s="248"/>
      <c r="H593" s="175"/>
      <c r="I593" s="248"/>
      <c r="J593" s="175"/>
    </row>
    <row r="594" spans="1:10" ht="12.75" customHeight="1">
      <c r="A594" s="246"/>
      <c r="B594" s="174"/>
      <c r="C594" s="174"/>
      <c r="D594" s="175"/>
      <c r="E594" s="247"/>
      <c r="F594" s="175"/>
      <c r="G594" s="248"/>
      <c r="H594" s="175"/>
      <c r="I594" s="248"/>
      <c r="J594" s="175"/>
    </row>
    <row r="595" spans="1:10" ht="12.75" customHeight="1">
      <c r="A595" s="217" t="s">
        <v>153</v>
      </c>
      <c r="B595" s="174"/>
      <c r="C595" s="174"/>
      <c r="D595" s="175"/>
      <c r="E595" s="243">
        <f>SUM(E585:E594)</f>
        <v>0</v>
      </c>
      <c r="F595" s="175"/>
      <c r="G595" s="243">
        <f>SUM(G585:G594)</f>
        <v>0</v>
      </c>
      <c r="H595" s="175"/>
      <c r="I595" s="243">
        <f>SUM(I585:I594)</f>
        <v>0</v>
      </c>
      <c r="J595" s="175"/>
    </row>
    <row r="596" spans="1:10" ht="12.75" customHeight="1">
      <c r="A596" s="244" t="s">
        <v>154</v>
      </c>
      <c r="B596" s="152"/>
      <c r="C596" s="152"/>
      <c r="D596" s="152"/>
      <c r="E596" s="152"/>
      <c r="F596" s="152"/>
      <c r="G596" s="152"/>
      <c r="H596" s="152"/>
      <c r="I596" s="152"/>
      <c r="J596" s="153"/>
    </row>
    <row r="597" spans="1:10" ht="12.75" customHeight="1">
      <c r="A597" s="245" t="s">
        <v>155</v>
      </c>
      <c r="B597" s="168"/>
      <c r="C597" s="168"/>
      <c r="D597" s="168"/>
      <c r="E597" s="168"/>
      <c r="F597" s="168"/>
      <c r="G597" s="168"/>
      <c r="H597" s="168"/>
      <c r="I597" s="168"/>
      <c r="J597" s="169"/>
    </row>
    <row r="598" spans="1:10" ht="12.75" customHeight="1">
      <c r="A598" s="245" t="s">
        <v>156</v>
      </c>
      <c r="B598" s="168"/>
      <c r="C598" s="168"/>
      <c r="D598" s="168"/>
      <c r="E598" s="168"/>
      <c r="F598" s="168"/>
      <c r="G598" s="168"/>
      <c r="H598" s="168"/>
      <c r="I598" s="168"/>
      <c r="J598" s="169"/>
    </row>
    <row r="599" spans="1:10" ht="12.75" customHeight="1">
      <c r="A599" s="255" t="s">
        <v>157</v>
      </c>
      <c r="B599" s="256"/>
      <c r="C599" s="256"/>
      <c r="D599" s="256"/>
      <c r="E599" s="256"/>
      <c r="F599" s="256"/>
      <c r="G599" s="256"/>
      <c r="H599" s="256"/>
      <c r="I599" s="256"/>
      <c r="J599" s="257"/>
    </row>
    <row r="600" spans="1:10" ht="12.75" customHeight="1">
      <c r="A600" s="192" t="s">
        <v>985</v>
      </c>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6" t="s">
        <v>65</v>
      </c>
      <c r="B636" s="174"/>
      <c r="C636" s="174"/>
      <c r="D636" s="174"/>
      <c r="E636" s="174"/>
      <c r="F636" s="174"/>
      <c r="G636" s="204"/>
      <c r="H636" s="227" t="str">
        <f>'CONTACT INFORMATION'!$A$24</f>
        <v>San Luis Obispo</v>
      </c>
      <c r="I636" s="174"/>
      <c r="J636" s="175"/>
    </row>
    <row r="637" spans="1:10" ht="7.5" customHeight="1">
      <c r="A637" s="117"/>
      <c r="B637" s="117"/>
      <c r="C637" s="117"/>
      <c r="D637" s="117"/>
      <c r="E637" s="117"/>
      <c r="F637" s="117"/>
      <c r="G637" s="117"/>
      <c r="H637" s="117"/>
      <c r="I637" s="117"/>
      <c r="J637" s="117"/>
    </row>
    <row r="638" spans="1:10" ht="12.75" customHeight="1">
      <c r="A638" s="260" t="s">
        <v>175</v>
      </c>
      <c r="B638" s="174"/>
      <c r="C638" s="174"/>
      <c r="D638" s="174"/>
      <c r="E638" s="174"/>
      <c r="F638" s="174"/>
      <c r="G638" s="174"/>
      <c r="H638" s="174"/>
      <c r="I638" s="174"/>
      <c r="J638" s="175"/>
    </row>
    <row r="639" spans="1:10" ht="12.75" customHeight="1">
      <c r="A639" s="262" t="s">
        <v>140</v>
      </c>
      <c r="B639" s="152"/>
      <c r="C639" s="152"/>
      <c r="D639" s="153"/>
      <c r="E639" s="261" t="s">
        <v>976</v>
      </c>
      <c r="F639" s="183"/>
      <c r="G639" s="183"/>
      <c r="H639" s="183"/>
      <c r="I639" s="183"/>
      <c r="J639" s="184"/>
    </row>
    <row r="640" spans="1:10" ht="12.75" customHeight="1">
      <c r="A640" s="263" t="s">
        <v>163</v>
      </c>
      <c r="B640" s="256"/>
      <c r="C640" s="256"/>
      <c r="D640" s="257"/>
      <c r="E640" s="180"/>
      <c r="F640" s="164"/>
      <c r="G640" s="164"/>
      <c r="H640" s="164"/>
      <c r="I640" s="164"/>
      <c r="J640" s="165"/>
    </row>
    <row r="641" spans="1:10" ht="12.75" customHeight="1">
      <c r="A641" s="264" t="s">
        <v>176</v>
      </c>
      <c r="B641" s="174"/>
      <c r="C641" s="174"/>
      <c r="D641" s="175"/>
      <c r="E641" s="216" t="s">
        <v>96</v>
      </c>
      <c r="F641" s="174"/>
      <c r="G641" s="174"/>
      <c r="H641" s="174"/>
      <c r="I641" s="174"/>
      <c r="J641" s="175"/>
    </row>
    <row r="642" spans="1:10" ht="27" customHeight="1">
      <c r="A642" s="118"/>
      <c r="B642" s="114"/>
      <c r="C642" s="114"/>
      <c r="D642" s="114"/>
      <c r="E642" s="258" t="s">
        <v>143</v>
      </c>
      <c r="F642" s="164"/>
      <c r="G642" s="258" t="s">
        <v>144</v>
      </c>
      <c r="H642" s="164"/>
      <c r="I642" s="259" t="s">
        <v>145</v>
      </c>
      <c r="J642" s="165"/>
    </row>
    <row r="643" spans="1:10" ht="12.75" customHeight="1">
      <c r="A643" s="213" t="s">
        <v>146</v>
      </c>
      <c r="B643" s="174"/>
      <c r="C643" s="174"/>
      <c r="D643" s="175"/>
      <c r="E643" s="249"/>
      <c r="F643" s="175"/>
      <c r="G643" s="249"/>
      <c r="H643" s="175"/>
      <c r="I643" s="250"/>
      <c r="J643" s="175"/>
    </row>
    <row r="644" spans="1:10" ht="12.75" customHeight="1">
      <c r="A644" s="252" t="s">
        <v>147</v>
      </c>
      <c r="B644" s="174"/>
      <c r="C644" s="174"/>
      <c r="D644" s="175"/>
      <c r="E644" s="247"/>
      <c r="F644" s="175"/>
      <c r="G644" s="248"/>
      <c r="H644" s="175"/>
      <c r="I644" s="251"/>
      <c r="J644" s="175"/>
    </row>
    <row r="645" spans="1:10" ht="12.75" customHeight="1">
      <c r="A645" s="213" t="s">
        <v>148</v>
      </c>
      <c r="B645" s="174"/>
      <c r="C645" s="174"/>
      <c r="D645" s="175"/>
      <c r="E645" s="249"/>
      <c r="F645" s="175"/>
      <c r="G645" s="249"/>
      <c r="H645" s="175"/>
      <c r="I645" s="250"/>
      <c r="J645" s="175"/>
    </row>
    <row r="646" spans="1:10" ht="12.75" customHeight="1">
      <c r="A646" s="252" t="s">
        <v>149</v>
      </c>
      <c r="B646" s="174"/>
      <c r="C646" s="174"/>
      <c r="D646" s="175"/>
      <c r="E646" s="247">
        <v>50000</v>
      </c>
      <c r="F646" s="175"/>
      <c r="G646" s="248"/>
      <c r="H646" s="175"/>
      <c r="I646" s="251">
        <v>50000</v>
      </c>
      <c r="J646" s="175"/>
    </row>
    <row r="647" spans="1:10" ht="12.75" customHeight="1">
      <c r="A647" s="213" t="s">
        <v>150</v>
      </c>
      <c r="B647" s="174"/>
      <c r="C647" s="174"/>
      <c r="D647" s="175"/>
      <c r="E647" s="249"/>
      <c r="F647" s="175"/>
      <c r="G647" s="249"/>
      <c r="H647" s="175"/>
      <c r="I647" s="250"/>
      <c r="J647" s="175"/>
    </row>
    <row r="648" spans="1:10" ht="12.75" customHeight="1">
      <c r="A648" s="252" t="s">
        <v>151</v>
      </c>
      <c r="B648" s="174"/>
      <c r="C648" s="174"/>
      <c r="D648" s="175"/>
      <c r="E648" s="247"/>
      <c r="F648" s="175"/>
      <c r="G648" s="248"/>
      <c r="H648" s="175"/>
      <c r="I648" s="251"/>
      <c r="J648" s="175"/>
    </row>
    <row r="649" spans="1:10" ht="12.75" customHeight="1">
      <c r="A649" s="213" t="s">
        <v>152</v>
      </c>
      <c r="B649" s="174"/>
      <c r="C649" s="174"/>
      <c r="D649" s="175"/>
      <c r="E649" s="253"/>
      <c r="F649" s="175"/>
      <c r="G649" s="253"/>
      <c r="H649" s="175"/>
      <c r="I649" s="254"/>
      <c r="J649" s="175"/>
    </row>
    <row r="650" spans="1:10" ht="12.75" customHeight="1">
      <c r="A650" s="246"/>
      <c r="B650" s="174"/>
      <c r="C650" s="174"/>
      <c r="D650" s="175"/>
      <c r="E650" s="247"/>
      <c r="F650" s="175"/>
      <c r="G650" s="248"/>
      <c r="H650" s="175"/>
      <c r="I650" s="248"/>
      <c r="J650" s="175"/>
    </row>
    <row r="651" spans="1:10" ht="12.75" customHeight="1">
      <c r="A651" s="246"/>
      <c r="B651" s="174"/>
      <c r="C651" s="174"/>
      <c r="D651" s="175"/>
      <c r="E651" s="247"/>
      <c r="F651" s="175"/>
      <c r="G651" s="248"/>
      <c r="H651" s="175"/>
      <c r="I651" s="248"/>
      <c r="J651" s="175"/>
    </row>
    <row r="652" spans="1:10" ht="12.75" customHeight="1">
      <c r="A652" s="246"/>
      <c r="B652" s="174"/>
      <c r="C652" s="174"/>
      <c r="D652" s="175"/>
      <c r="E652" s="247"/>
      <c r="F652" s="175"/>
      <c r="G652" s="248"/>
      <c r="H652" s="175"/>
      <c r="I652" s="248"/>
      <c r="J652" s="175"/>
    </row>
    <row r="653" spans="1:10" ht="12.75" customHeight="1">
      <c r="A653" s="217" t="s">
        <v>153</v>
      </c>
      <c r="B653" s="174"/>
      <c r="C653" s="174"/>
      <c r="D653" s="175"/>
      <c r="E653" s="243">
        <f>SUM(E643:E652)</f>
        <v>50000</v>
      </c>
      <c r="F653" s="175"/>
      <c r="G653" s="243">
        <f>SUM(G643:G652)</f>
        <v>0</v>
      </c>
      <c r="H653" s="175"/>
      <c r="I653" s="243">
        <f>SUM(I643:I652)</f>
        <v>50000</v>
      </c>
      <c r="J653" s="175"/>
    </row>
    <row r="654" spans="1:10" ht="12.75" customHeight="1">
      <c r="A654" s="244" t="s">
        <v>154</v>
      </c>
      <c r="B654" s="152"/>
      <c r="C654" s="152"/>
      <c r="D654" s="152"/>
      <c r="E654" s="152"/>
      <c r="F654" s="152"/>
      <c r="G654" s="152"/>
      <c r="H654" s="152"/>
      <c r="I654" s="152"/>
      <c r="J654" s="153"/>
    </row>
    <row r="655" spans="1:10" ht="12.75" customHeight="1">
      <c r="A655" s="245" t="s">
        <v>155</v>
      </c>
      <c r="B655" s="168"/>
      <c r="C655" s="168"/>
      <c r="D655" s="168"/>
      <c r="E655" s="168"/>
      <c r="F655" s="168"/>
      <c r="G655" s="168"/>
      <c r="H655" s="168"/>
      <c r="I655" s="168"/>
      <c r="J655" s="169"/>
    </row>
    <row r="656" spans="1:10" ht="12.75" customHeight="1">
      <c r="A656" s="245" t="s">
        <v>156</v>
      </c>
      <c r="B656" s="168"/>
      <c r="C656" s="168"/>
      <c r="D656" s="168"/>
      <c r="E656" s="168"/>
      <c r="F656" s="168"/>
      <c r="G656" s="168"/>
      <c r="H656" s="168"/>
      <c r="I656" s="168"/>
      <c r="J656" s="169"/>
    </row>
    <row r="657" spans="1:10" ht="12.75" customHeight="1">
      <c r="A657" s="255" t="s">
        <v>157</v>
      </c>
      <c r="B657" s="256"/>
      <c r="C657" s="256"/>
      <c r="D657" s="256"/>
      <c r="E657" s="256"/>
      <c r="F657" s="256"/>
      <c r="G657" s="256"/>
      <c r="H657" s="256"/>
      <c r="I657" s="256"/>
      <c r="J657" s="257"/>
    </row>
    <row r="658" spans="1:10" ht="12.75" customHeight="1">
      <c r="A658" s="192" t="s">
        <v>977</v>
      </c>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6" t="s">
        <v>65</v>
      </c>
      <c r="B694" s="174"/>
      <c r="C694" s="174"/>
      <c r="D694" s="174"/>
      <c r="E694" s="174"/>
      <c r="F694" s="174"/>
      <c r="G694" s="204"/>
      <c r="H694" s="227" t="str">
        <f>'CONTACT INFORMATION'!$A$24</f>
        <v>San Luis Obispo</v>
      </c>
      <c r="I694" s="174"/>
      <c r="J694" s="175"/>
    </row>
    <row r="695" spans="1:10" ht="7.5" customHeight="1">
      <c r="A695" s="117"/>
      <c r="B695" s="117"/>
      <c r="C695" s="117"/>
      <c r="D695" s="117"/>
      <c r="E695" s="117"/>
      <c r="F695" s="117"/>
      <c r="G695" s="117"/>
      <c r="H695" s="117"/>
      <c r="I695" s="117"/>
      <c r="J695" s="117"/>
    </row>
    <row r="696" spans="1:10" ht="12.75" customHeight="1">
      <c r="A696" s="260" t="s">
        <v>177</v>
      </c>
      <c r="B696" s="174"/>
      <c r="C696" s="174"/>
      <c r="D696" s="174"/>
      <c r="E696" s="174"/>
      <c r="F696" s="174"/>
      <c r="G696" s="174"/>
      <c r="H696" s="174"/>
      <c r="I696" s="174"/>
      <c r="J696" s="175"/>
    </row>
    <row r="697" spans="1:10" ht="12.75" customHeight="1">
      <c r="A697" s="262" t="s">
        <v>140</v>
      </c>
      <c r="B697" s="152"/>
      <c r="C697" s="152"/>
      <c r="D697" s="153"/>
      <c r="E697" s="261" t="s">
        <v>984</v>
      </c>
      <c r="F697" s="183"/>
      <c r="G697" s="183"/>
      <c r="H697" s="183"/>
      <c r="I697" s="183"/>
      <c r="J697" s="184"/>
    </row>
    <row r="698" spans="1:10" ht="12.75" customHeight="1">
      <c r="A698" s="263" t="s">
        <v>163</v>
      </c>
      <c r="B698" s="256"/>
      <c r="C698" s="256"/>
      <c r="D698" s="257"/>
      <c r="E698" s="180"/>
      <c r="F698" s="164"/>
      <c r="G698" s="164"/>
      <c r="H698" s="164"/>
      <c r="I698" s="164"/>
      <c r="J698" s="165"/>
    </row>
    <row r="699" spans="1:10" ht="12.75" customHeight="1">
      <c r="A699" s="264" t="s">
        <v>178</v>
      </c>
      <c r="B699" s="174"/>
      <c r="C699" s="174"/>
      <c r="D699" s="175"/>
      <c r="E699" s="216" t="s">
        <v>103</v>
      </c>
      <c r="F699" s="174"/>
      <c r="G699" s="174"/>
      <c r="H699" s="174"/>
      <c r="I699" s="174"/>
      <c r="J699" s="175"/>
    </row>
    <row r="700" spans="1:10" ht="27" customHeight="1">
      <c r="A700" s="118"/>
      <c r="B700" s="114"/>
      <c r="C700" s="114"/>
      <c r="D700" s="114"/>
      <c r="E700" s="258" t="s">
        <v>143</v>
      </c>
      <c r="F700" s="164"/>
      <c r="G700" s="258" t="s">
        <v>144</v>
      </c>
      <c r="H700" s="164"/>
      <c r="I700" s="259" t="s">
        <v>145</v>
      </c>
      <c r="J700" s="165"/>
    </row>
    <row r="701" spans="1:10" ht="12.75" customHeight="1">
      <c r="A701" s="213" t="s">
        <v>146</v>
      </c>
      <c r="B701" s="174"/>
      <c r="C701" s="174"/>
      <c r="D701" s="175"/>
      <c r="E701" s="249"/>
      <c r="F701" s="175"/>
      <c r="G701" s="249">
        <v>138682</v>
      </c>
      <c r="H701" s="175"/>
      <c r="I701" s="250"/>
      <c r="J701" s="175"/>
    </row>
    <row r="702" spans="1:10" ht="12.75" customHeight="1">
      <c r="A702" s="252" t="s">
        <v>147</v>
      </c>
      <c r="B702" s="174"/>
      <c r="C702" s="174"/>
      <c r="D702" s="175"/>
      <c r="E702" s="247"/>
      <c r="F702" s="175"/>
      <c r="G702" s="248"/>
      <c r="H702" s="175"/>
      <c r="I702" s="251"/>
      <c r="J702" s="175"/>
    </row>
    <row r="703" spans="1:10" ht="12.75" customHeight="1">
      <c r="A703" s="213" t="s">
        <v>148</v>
      </c>
      <c r="B703" s="174"/>
      <c r="C703" s="174"/>
      <c r="D703" s="175"/>
      <c r="E703" s="249"/>
      <c r="F703" s="175"/>
      <c r="G703" s="249"/>
      <c r="H703" s="175"/>
      <c r="I703" s="250"/>
      <c r="J703" s="175"/>
    </row>
    <row r="704" spans="1:10" ht="12.75" customHeight="1">
      <c r="A704" s="252" t="s">
        <v>149</v>
      </c>
      <c r="B704" s="174"/>
      <c r="C704" s="174"/>
      <c r="D704" s="175"/>
      <c r="E704" s="247"/>
      <c r="F704" s="175"/>
      <c r="G704" s="248"/>
      <c r="H704" s="175"/>
      <c r="I704" s="251"/>
      <c r="J704" s="175"/>
    </row>
    <row r="705" spans="1:10" ht="12.75" customHeight="1">
      <c r="A705" s="213" t="s">
        <v>150</v>
      </c>
      <c r="B705" s="174"/>
      <c r="C705" s="174"/>
      <c r="D705" s="175"/>
      <c r="E705" s="249"/>
      <c r="F705" s="175"/>
      <c r="G705" s="249"/>
      <c r="H705" s="175"/>
      <c r="I705" s="250"/>
      <c r="J705" s="175"/>
    </row>
    <row r="706" spans="1:10" ht="12.75" customHeight="1">
      <c r="A706" s="252" t="s">
        <v>151</v>
      </c>
      <c r="B706" s="174"/>
      <c r="C706" s="174"/>
      <c r="D706" s="175"/>
      <c r="E706" s="247"/>
      <c r="F706" s="175"/>
      <c r="G706" s="248"/>
      <c r="H706" s="175"/>
      <c r="I706" s="251"/>
      <c r="J706" s="175"/>
    </row>
    <row r="707" spans="1:10" ht="12.75" customHeight="1">
      <c r="A707" s="213" t="s">
        <v>152</v>
      </c>
      <c r="B707" s="174"/>
      <c r="C707" s="174"/>
      <c r="D707" s="175"/>
      <c r="E707" s="253"/>
      <c r="F707" s="175"/>
      <c r="G707" s="253"/>
      <c r="H707" s="175"/>
      <c r="I707" s="254"/>
      <c r="J707" s="175"/>
    </row>
    <row r="708" spans="1:10" ht="12.75" customHeight="1">
      <c r="A708" s="246"/>
      <c r="B708" s="174"/>
      <c r="C708" s="174"/>
      <c r="D708" s="175"/>
      <c r="E708" s="247"/>
      <c r="F708" s="175"/>
      <c r="G708" s="248"/>
      <c r="H708" s="175"/>
      <c r="I708" s="248"/>
      <c r="J708" s="175"/>
    </row>
    <row r="709" spans="1:10" ht="12.75" customHeight="1">
      <c r="A709" s="246"/>
      <c r="B709" s="174"/>
      <c r="C709" s="174"/>
      <c r="D709" s="175"/>
      <c r="E709" s="247"/>
      <c r="F709" s="175"/>
      <c r="G709" s="248"/>
      <c r="H709" s="175"/>
      <c r="I709" s="248"/>
      <c r="J709" s="175"/>
    </row>
    <row r="710" spans="1:10" ht="12.75" customHeight="1">
      <c r="A710" s="246"/>
      <c r="B710" s="174"/>
      <c r="C710" s="174"/>
      <c r="D710" s="175"/>
      <c r="E710" s="247"/>
      <c r="F710" s="175"/>
      <c r="G710" s="248"/>
      <c r="H710" s="175"/>
      <c r="I710" s="248"/>
      <c r="J710" s="175"/>
    </row>
    <row r="711" spans="1:10" ht="12.75" customHeight="1">
      <c r="A711" s="217" t="s">
        <v>153</v>
      </c>
      <c r="B711" s="174"/>
      <c r="C711" s="174"/>
      <c r="D711" s="175"/>
      <c r="E711" s="243">
        <f>SUM(E701:E710)</f>
        <v>0</v>
      </c>
      <c r="F711" s="175"/>
      <c r="G711" s="243">
        <f>SUM(G701:G710)</f>
        <v>138682</v>
      </c>
      <c r="H711" s="175"/>
      <c r="I711" s="243">
        <f>SUM(I701:I710)</f>
        <v>0</v>
      </c>
      <c r="J711" s="175"/>
    </row>
    <row r="712" spans="1:10" ht="12.75" customHeight="1">
      <c r="A712" s="244" t="s">
        <v>154</v>
      </c>
      <c r="B712" s="152"/>
      <c r="C712" s="152"/>
      <c r="D712" s="152"/>
      <c r="E712" s="152"/>
      <c r="F712" s="152"/>
      <c r="G712" s="152"/>
      <c r="H712" s="152"/>
      <c r="I712" s="152"/>
      <c r="J712" s="153"/>
    </row>
    <row r="713" spans="1:10" ht="12.75" customHeight="1">
      <c r="A713" s="245" t="s">
        <v>155</v>
      </c>
      <c r="B713" s="168"/>
      <c r="C713" s="168"/>
      <c r="D713" s="168"/>
      <c r="E713" s="168"/>
      <c r="F713" s="168"/>
      <c r="G713" s="168"/>
      <c r="H713" s="168"/>
      <c r="I713" s="168"/>
      <c r="J713" s="169"/>
    </row>
    <row r="714" spans="1:10" ht="12.75" customHeight="1">
      <c r="A714" s="245" t="s">
        <v>156</v>
      </c>
      <c r="B714" s="168"/>
      <c r="C714" s="168"/>
      <c r="D714" s="168"/>
      <c r="E714" s="168"/>
      <c r="F714" s="168"/>
      <c r="G714" s="168"/>
      <c r="H714" s="168"/>
      <c r="I714" s="168"/>
      <c r="J714" s="169"/>
    </row>
    <row r="715" spans="1:10" ht="12.75" customHeight="1">
      <c r="A715" s="255" t="s">
        <v>157</v>
      </c>
      <c r="B715" s="256"/>
      <c r="C715" s="256"/>
      <c r="D715" s="256"/>
      <c r="E715" s="256"/>
      <c r="F715" s="256"/>
      <c r="G715" s="256"/>
      <c r="H715" s="256"/>
      <c r="I715" s="256"/>
      <c r="J715" s="257"/>
    </row>
    <row r="716" spans="1:10" ht="12.75" customHeight="1">
      <c r="A716" s="192" t="s">
        <v>978</v>
      </c>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6" t="s">
        <v>65</v>
      </c>
      <c r="B752" s="174"/>
      <c r="C752" s="174"/>
      <c r="D752" s="174"/>
      <c r="E752" s="174"/>
      <c r="F752" s="174"/>
      <c r="G752" s="204"/>
      <c r="H752" s="227" t="str">
        <f>'CONTACT INFORMATION'!$A$24</f>
        <v>San Luis Obispo</v>
      </c>
      <c r="I752" s="174"/>
      <c r="J752" s="175"/>
    </row>
    <row r="753" spans="1:10" ht="7.5" customHeight="1">
      <c r="A753" s="117"/>
      <c r="B753" s="117"/>
      <c r="C753" s="117"/>
      <c r="D753" s="117"/>
      <c r="E753" s="117"/>
      <c r="F753" s="117"/>
      <c r="G753" s="117"/>
      <c r="H753" s="117"/>
      <c r="I753" s="117"/>
      <c r="J753" s="117"/>
    </row>
    <row r="754" spans="1:10" ht="12.75" customHeight="1">
      <c r="A754" s="260" t="s">
        <v>179</v>
      </c>
      <c r="B754" s="174"/>
      <c r="C754" s="174"/>
      <c r="D754" s="174"/>
      <c r="E754" s="174"/>
      <c r="F754" s="174"/>
      <c r="G754" s="174"/>
      <c r="H754" s="174"/>
      <c r="I754" s="174"/>
      <c r="J754" s="175"/>
    </row>
    <row r="755" spans="1:10" ht="12.75" customHeight="1">
      <c r="A755" s="262" t="s">
        <v>140</v>
      </c>
      <c r="B755" s="152"/>
      <c r="C755" s="152"/>
      <c r="D755" s="153"/>
      <c r="E755" s="261" t="s">
        <v>97</v>
      </c>
      <c r="F755" s="183"/>
      <c r="G755" s="183"/>
      <c r="H755" s="183"/>
      <c r="I755" s="183"/>
      <c r="J755" s="184"/>
    </row>
    <row r="756" spans="1:10" ht="12.75" customHeight="1">
      <c r="A756" s="263" t="s">
        <v>163</v>
      </c>
      <c r="B756" s="256"/>
      <c r="C756" s="256"/>
      <c r="D756" s="257"/>
      <c r="E756" s="180"/>
      <c r="F756" s="164"/>
      <c r="G756" s="164"/>
      <c r="H756" s="164"/>
      <c r="I756" s="164"/>
      <c r="J756" s="165"/>
    </row>
    <row r="757" spans="1:10" ht="12.75" customHeight="1">
      <c r="A757" s="264" t="s">
        <v>180</v>
      </c>
      <c r="B757" s="174"/>
      <c r="C757" s="174"/>
      <c r="D757" s="175"/>
      <c r="E757" s="216" t="s">
        <v>97</v>
      </c>
      <c r="F757" s="174"/>
      <c r="G757" s="174"/>
      <c r="H757" s="174"/>
      <c r="I757" s="174"/>
      <c r="J757" s="175"/>
    </row>
    <row r="758" spans="1:10" ht="27" customHeight="1">
      <c r="A758" s="118"/>
      <c r="B758" s="114"/>
      <c r="C758" s="114"/>
      <c r="D758" s="114"/>
      <c r="E758" s="258" t="s">
        <v>143</v>
      </c>
      <c r="F758" s="164"/>
      <c r="G758" s="258" t="s">
        <v>144</v>
      </c>
      <c r="H758" s="164"/>
      <c r="I758" s="259" t="s">
        <v>145</v>
      </c>
      <c r="J758" s="165"/>
    </row>
    <row r="759" spans="1:10" ht="12.75" customHeight="1">
      <c r="A759" s="213" t="s">
        <v>146</v>
      </c>
      <c r="B759" s="174"/>
      <c r="C759" s="174"/>
      <c r="D759" s="175"/>
      <c r="E759" s="249"/>
      <c r="F759" s="175"/>
      <c r="G759" s="249"/>
      <c r="H759" s="175"/>
      <c r="I759" s="250"/>
      <c r="J759" s="175"/>
    </row>
    <row r="760" spans="1:10" ht="12.75" customHeight="1">
      <c r="A760" s="252" t="s">
        <v>147</v>
      </c>
      <c r="B760" s="174"/>
      <c r="C760" s="174"/>
      <c r="D760" s="175"/>
      <c r="E760" s="247"/>
      <c r="F760" s="175"/>
      <c r="G760" s="248"/>
      <c r="H760" s="175"/>
      <c r="I760" s="251"/>
      <c r="J760" s="175"/>
    </row>
    <row r="761" spans="1:10" ht="12.75" customHeight="1">
      <c r="A761" s="213" t="s">
        <v>148</v>
      </c>
      <c r="B761" s="174"/>
      <c r="C761" s="174"/>
      <c r="D761" s="175"/>
      <c r="E761" s="249"/>
      <c r="F761" s="175"/>
      <c r="G761" s="249">
        <v>9424</v>
      </c>
      <c r="H761" s="175"/>
      <c r="I761" s="250"/>
      <c r="J761" s="175"/>
    </row>
    <row r="762" spans="1:10" ht="12.75" customHeight="1">
      <c r="A762" s="252" t="s">
        <v>149</v>
      </c>
      <c r="B762" s="174"/>
      <c r="C762" s="174"/>
      <c r="D762" s="175"/>
      <c r="E762" s="247"/>
      <c r="F762" s="175"/>
      <c r="G762" s="248"/>
      <c r="H762" s="175"/>
      <c r="I762" s="251"/>
      <c r="J762" s="175"/>
    </row>
    <row r="763" spans="1:10" ht="12.75" customHeight="1">
      <c r="A763" s="213" t="s">
        <v>150</v>
      </c>
      <c r="B763" s="174"/>
      <c r="C763" s="174"/>
      <c r="D763" s="175"/>
      <c r="E763" s="249"/>
      <c r="F763" s="175"/>
      <c r="G763" s="249"/>
      <c r="H763" s="175"/>
      <c r="I763" s="250"/>
      <c r="J763" s="175"/>
    </row>
    <row r="764" spans="1:10" ht="12.75" customHeight="1">
      <c r="A764" s="252" t="s">
        <v>151</v>
      </c>
      <c r="B764" s="174"/>
      <c r="C764" s="174"/>
      <c r="D764" s="175"/>
      <c r="E764" s="247"/>
      <c r="F764" s="175"/>
      <c r="G764" s="248"/>
      <c r="H764" s="175"/>
      <c r="I764" s="251"/>
      <c r="J764" s="175"/>
    </row>
    <row r="765" spans="1:10" ht="12.75" customHeight="1">
      <c r="A765" s="213" t="s">
        <v>152</v>
      </c>
      <c r="B765" s="174"/>
      <c r="C765" s="174"/>
      <c r="D765" s="175"/>
      <c r="E765" s="253"/>
      <c r="F765" s="175"/>
      <c r="G765" s="253"/>
      <c r="H765" s="175"/>
      <c r="I765" s="254"/>
      <c r="J765" s="175"/>
    </row>
    <row r="766" spans="1:10" ht="12.75" customHeight="1">
      <c r="A766" s="246"/>
      <c r="B766" s="174"/>
      <c r="C766" s="174"/>
      <c r="D766" s="175"/>
      <c r="E766" s="247"/>
      <c r="F766" s="175"/>
      <c r="G766" s="248"/>
      <c r="H766" s="175"/>
      <c r="I766" s="248"/>
      <c r="J766" s="175"/>
    </row>
    <row r="767" spans="1:10" ht="12.75" customHeight="1">
      <c r="A767" s="246"/>
      <c r="B767" s="174"/>
      <c r="C767" s="174"/>
      <c r="D767" s="175"/>
      <c r="E767" s="247"/>
      <c r="F767" s="175"/>
      <c r="G767" s="248"/>
      <c r="H767" s="175"/>
      <c r="I767" s="248"/>
      <c r="J767" s="175"/>
    </row>
    <row r="768" spans="1:10" ht="12.75" customHeight="1">
      <c r="A768" s="246"/>
      <c r="B768" s="174"/>
      <c r="C768" s="174"/>
      <c r="D768" s="175"/>
      <c r="E768" s="247"/>
      <c r="F768" s="175"/>
      <c r="G768" s="248"/>
      <c r="H768" s="175"/>
      <c r="I768" s="248"/>
      <c r="J768" s="175"/>
    </row>
    <row r="769" spans="1:10" ht="12.75" customHeight="1">
      <c r="A769" s="217" t="s">
        <v>153</v>
      </c>
      <c r="B769" s="174"/>
      <c r="C769" s="174"/>
      <c r="D769" s="175"/>
      <c r="E769" s="243">
        <f>SUM(E759:E768)</f>
        <v>0</v>
      </c>
      <c r="F769" s="175"/>
      <c r="G769" s="243">
        <f>SUM(G759:G768)</f>
        <v>9424</v>
      </c>
      <c r="H769" s="175"/>
      <c r="I769" s="243">
        <f>SUM(I759:I768)</f>
        <v>0</v>
      </c>
      <c r="J769" s="175"/>
    </row>
    <row r="770" spans="1:10" ht="12.75" customHeight="1">
      <c r="A770" s="244" t="s">
        <v>154</v>
      </c>
      <c r="B770" s="152"/>
      <c r="C770" s="152"/>
      <c r="D770" s="152"/>
      <c r="E770" s="152"/>
      <c r="F770" s="152"/>
      <c r="G770" s="152"/>
      <c r="H770" s="152"/>
      <c r="I770" s="152"/>
      <c r="J770" s="153"/>
    </row>
    <row r="771" spans="1:10" ht="12.75" customHeight="1">
      <c r="A771" s="245" t="s">
        <v>155</v>
      </c>
      <c r="B771" s="168"/>
      <c r="C771" s="168"/>
      <c r="D771" s="168"/>
      <c r="E771" s="168"/>
      <c r="F771" s="168"/>
      <c r="G771" s="168"/>
      <c r="H771" s="168"/>
      <c r="I771" s="168"/>
      <c r="J771" s="169"/>
    </row>
    <row r="772" spans="1:10" ht="12.75" customHeight="1">
      <c r="A772" s="245" t="s">
        <v>156</v>
      </c>
      <c r="B772" s="168"/>
      <c r="C772" s="168"/>
      <c r="D772" s="168"/>
      <c r="E772" s="168"/>
      <c r="F772" s="168"/>
      <c r="G772" s="168"/>
      <c r="H772" s="168"/>
      <c r="I772" s="168"/>
      <c r="J772" s="169"/>
    </row>
    <row r="773" spans="1:10" ht="12.75" customHeight="1">
      <c r="A773" s="255" t="s">
        <v>157</v>
      </c>
      <c r="B773" s="256"/>
      <c r="C773" s="256"/>
      <c r="D773" s="256"/>
      <c r="E773" s="256"/>
      <c r="F773" s="256"/>
      <c r="G773" s="256"/>
      <c r="H773" s="256"/>
      <c r="I773" s="256"/>
      <c r="J773" s="257"/>
    </row>
    <row r="774" spans="1:10" ht="12.75" customHeight="1">
      <c r="A774" s="192" t="s">
        <v>979</v>
      </c>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6" t="s">
        <v>65</v>
      </c>
      <c r="B810" s="174"/>
      <c r="C810" s="174"/>
      <c r="D810" s="174"/>
      <c r="E810" s="174"/>
      <c r="F810" s="174"/>
      <c r="G810" s="204"/>
      <c r="H810" s="227" t="str">
        <f>'CONTACT INFORMATION'!$A$24</f>
        <v>San Luis Obispo</v>
      </c>
      <c r="I810" s="174"/>
      <c r="J810" s="175"/>
    </row>
    <row r="811" spans="1:10" ht="7.5" customHeight="1">
      <c r="A811" s="117"/>
      <c r="B811" s="117"/>
      <c r="C811" s="117"/>
      <c r="D811" s="117"/>
      <c r="E811" s="117"/>
      <c r="F811" s="117"/>
      <c r="G811" s="117"/>
      <c r="H811" s="117"/>
      <c r="I811" s="117"/>
      <c r="J811" s="117"/>
    </row>
    <row r="812" spans="1:10" ht="12.75" customHeight="1">
      <c r="A812" s="260" t="s">
        <v>181</v>
      </c>
      <c r="B812" s="174"/>
      <c r="C812" s="174"/>
      <c r="D812" s="174"/>
      <c r="E812" s="174"/>
      <c r="F812" s="174"/>
      <c r="G812" s="174"/>
      <c r="H812" s="174"/>
      <c r="I812" s="174"/>
      <c r="J812" s="175"/>
    </row>
    <row r="813" spans="1:10" ht="12.75" customHeight="1">
      <c r="A813" s="262" t="s">
        <v>140</v>
      </c>
      <c r="B813" s="152"/>
      <c r="C813" s="152"/>
      <c r="D813" s="153"/>
      <c r="E813" s="261"/>
      <c r="F813" s="183"/>
      <c r="G813" s="183"/>
      <c r="H813" s="183"/>
      <c r="I813" s="183"/>
      <c r="J813" s="184"/>
    </row>
    <row r="814" spans="1:10" ht="12.75" customHeight="1">
      <c r="A814" s="263" t="s">
        <v>163</v>
      </c>
      <c r="B814" s="256"/>
      <c r="C814" s="256"/>
      <c r="D814" s="257"/>
      <c r="E814" s="180"/>
      <c r="F814" s="164"/>
      <c r="G814" s="164"/>
      <c r="H814" s="164"/>
      <c r="I814" s="164"/>
      <c r="J814" s="165"/>
    </row>
    <row r="815" spans="1:10" ht="12.75" customHeight="1">
      <c r="A815" s="264" t="s">
        <v>182</v>
      </c>
      <c r="B815" s="174"/>
      <c r="C815" s="174"/>
      <c r="D815" s="175"/>
      <c r="E815" s="216"/>
      <c r="F815" s="174"/>
      <c r="G815" s="174"/>
      <c r="H815" s="174"/>
      <c r="I815" s="174"/>
      <c r="J815" s="175"/>
    </row>
    <row r="816" spans="1:10" ht="27" customHeight="1">
      <c r="A816" s="118"/>
      <c r="B816" s="114"/>
      <c r="C816" s="114"/>
      <c r="D816" s="114"/>
      <c r="E816" s="258" t="s">
        <v>143</v>
      </c>
      <c r="F816" s="164"/>
      <c r="G816" s="258" t="s">
        <v>144</v>
      </c>
      <c r="H816" s="164"/>
      <c r="I816" s="259" t="s">
        <v>145</v>
      </c>
      <c r="J816" s="165"/>
    </row>
    <row r="817" spans="1:10" ht="12.75" customHeight="1">
      <c r="A817" s="213" t="s">
        <v>146</v>
      </c>
      <c r="B817" s="174"/>
      <c r="C817" s="174"/>
      <c r="D817" s="175"/>
      <c r="E817" s="249"/>
      <c r="F817" s="175"/>
      <c r="G817" s="249"/>
      <c r="H817" s="175"/>
      <c r="I817" s="250"/>
      <c r="J817" s="175"/>
    </row>
    <row r="818" spans="1:10" ht="12.75" customHeight="1">
      <c r="A818" s="252" t="s">
        <v>147</v>
      </c>
      <c r="B818" s="174"/>
      <c r="C818" s="174"/>
      <c r="D818" s="175"/>
      <c r="E818" s="247"/>
      <c r="F818" s="175"/>
      <c r="G818" s="248"/>
      <c r="H818" s="175"/>
      <c r="I818" s="251"/>
      <c r="J818" s="175"/>
    </row>
    <row r="819" spans="1:10" ht="12.75" customHeight="1">
      <c r="A819" s="213" t="s">
        <v>148</v>
      </c>
      <c r="B819" s="174"/>
      <c r="C819" s="174"/>
      <c r="D819" s="175"/>
      <c r="E819" s="249"/>
      <c r="F819" s="175"/>
      <c r="G819" s="249"/>
      <c r="H819" s="175"/>
      <c r="I819" s="250"/>
      <c r="J819" s="175"/>
    </row>
    <row r="820" spans="1:10" ht="12.75" customHeight="1">
      <c r="A820" s="252" t="s">
        <v>149</v>
      </c>
      <c r="B820" s="174"/>
      <c r="C820" s="174"/>
      <c r="D820" s="175"/>
      <c r="E820" s="247"/>
      <c r="F820" s="175"/>
      <c r="G820" s="248"/>
      <c r="H820" s="175"/>
      <c r="I820" s="251"/>
      <c r="J820" s="175"/>
    </row>
    <row r="821" spans="1:10" ht="12.75" customHeight="1">
      <c r="A821" s="213" t="s">
        <v>150</v>
      </c>
      <c r="B821" s="174"/>
      <c r="C821" s="174"/>
      <c r="D821" s="175"/>
      <c r="E821" s="249"/>
      <c r="F821" s="175"/>
      <c r="G821" s="249"/>
      <c r="H821" s="175"/>
      <c r="I821" s="250"/>
      <c r="J821" s="175"/>
    </row>
    <row r="822" spans="1:10" ht="12.75" customHeight="1">
      <c r="A822" s="252" t="s">
        <v>151</v>
      </c>
      <c r="B822" s="174"/>
      <c r="C822" s="174"/>
      <c r="D822" s="175"/>
      <c r="E822" s="247"/>
      <c r="F822" s="175"/>
      <c r="G822" s="248"/>
      <c r="H822" s="175"/>
      <c r="I822" s="251"/>
      <c r="J822" s="175"/>
    </row>
    <row r="823" spans="1:10" ht="12.75" customHeight="1">
      <c r="A823" s="213" t="s">
        <v>152</v>
      </c>
      <c r="B823" s="174"/>
      <c r="C823" s="174"/>
      <c r="D823" s="175"/>
      <c r="E823" s="253"/>
      <c r="F823" s="175"/>
      <c r="G823" s="253"/>
      <c r="H823" s="175"/>
      <c r="I823" s="254"/>
      <c r="J823" s="175"/>
    </row>
    <row r="824" spans="1:10" ht="12.75" customHeight="1">
      <c r="A824" s="246"/>
      <c r="B824" s="174"/>
      <c r="C824" s="174"/>
      <c r="D824" s="175"/>
      <c r="E824" s="247"/>
      <c r="F824" s="175"/>
      <c r="G824" s="248"/>
      <c r="H824" s="175"/>
      <c r="I824" s="248"/>
      <c r="J824" s="175"/>
    </row>
    <row r="825" spans="1:10" ht="12.75" customHeight="1">
      <c r="A825" s="246"/>
      <c r="B825" s="174"/>
      <c r="C825" s="174"/>
      <c r="D825" s="175"/>
      <c r="E825" s="247"/>
      <c r="F825" s="175"/>
      <c r="G825" s="248"/>
      <c r="H825" s="175"/>
      <c r="I825" s="248"/>
      <c r="J825" s="175"/>
    </row>
    <row r="826" spans="1:10" ht="12.75" customHeight="1">
      <c r="A826" s="246"/>
      <c r="B826" s="174"/>
      <c r="C826" s="174"/>
      <c r="D826" s="175"/>
      <c r="E826" s="247"/>
      <c r="F826" s="175"/>
      <c r="G826" s="248"/>
      <c r="H826" s="175"/>
      <c r="I826" s="248"/>
      <c r="J826" s="175"/>
    </row>
    <row r="827" spans="1:10" ht="12.75" customHeight="1">
      <c r="A827" s="217" t="s">
        <v>153</v>
      </c>
      <c r="B827" s="174"/>
      <c r="C827" s="174"/>
      <c r="D827" s="175"/>
      <c r="E827" s="243">
        <f>SUM(E817:E826)</f>
        <v>0</v>
      </c>
      <c r="F827" s="175"/>
      <c r="G827" s="243">
        <f>SUM(G817:G826)</f>
        <v>0</v>
      </c>
      <c r="H827" s="175"/>
      <c r="I827" s="243">
        <f>SUM(I817:I826)</f>
        <v>0</v>
      </c>
      <c r="J827" s="175"/>
    </row>
    <row r="828" spans="1:10" ht="12.75" customHeight="1">
      <c r="A828" s="244" t="s">
        <v>154</v>
      </c>
      <c r="B828" s="152"/>
      <c r="C828" s="152"/>
      <c r="D828" s="152"/>
      <c r="E828" s="152"/>
      <c r="F828" s="152"/>
      <c r="G828" s="152"/>
      <c r="H828" s="152"/>
      <c r="I828" s="152"/>
      <c r="J828" s="153"/>
    </row>
    <row r="829" spans="1:10" ht="12.75" customHeight="1">
      <c r="A829" s="245" t="s">
        <v>155</v>
      </c>
      <c r="B829" s="168"/>
      <c r="C829" s="168"/>
      <c r="D829" s="168"/>
      <c r="E829" s="168"/>
      <c r="F829" s="168"/>
      <c r="G829" s="168"/>
      <c r="H829" s="168"/>
      <c r="I829" s="168"/>
      <c r="J829" s="169"/>
    </row>
    <row r="830" spans="1:10" ht="12.75" customHeight="1">
      <c r="A830" s="245" t="s">
        <v>156</v>
      </c>
      <c r="B830" s="168"/>
      <c r="C830" s="168"/>
      <c r="D830" s="168"/>
      <c r="E830" s="168"/>
      <c r="F830" s="168"/>
      <c r="G830" s="168"/>
      <c r="H830" s="168"/>
      <c r="I830" s="168"/>
      <c r="J830" s="169"/>
    </row>
    <row r="831" spans="1:10" ht="12.75" customHeight="1">
      <c r="A831" s="255" t="s">
        <v>157</v>
      </c>
      <c r="B831" s="256"/>
      <c r="C831" s="256"/>
      <c r="D831" s="256"/>
      <c r="E831" s="256"/>
      <c r="F831" s="256"/>
      <c r="G831" s="256"/>
      <c r="H831" s="256"/>
      <c r="I831" s="256"/>
      <c r="J831" s="257"/>
    </row>
    <row r="832" spans="1:10" ht="12.75" customHeight="1">
      <c r="A832" s="192"/>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6" t="s">
        <v>65</v>
      </c>
      <c r="B868" s="174"/>
      <c r="C868" s="174"/>
      <c r="D868" s="174"/>
      <c r="E868" s="174"/>
      <c r="F868" s="174"/>
      <c r="G868" s="204"/>
      <c r="H868" s="227" t="str">
        <f>'CONTACT INFORMATION'!$A$24</f>
        <v>San Luis Obispo</v>
      </c>
      <c r="I868" s="174"/>
      <c r="J868" s="175"/>
    </row>
    <row r="869" spans="1:10" ht="7.5" customHeight="1">
      <c r="A869" s="120"/>
      <c r="B869" s="32"/>
      <c r="C869" s="32"/>
      <c r="D869" s="32"/>
      <c r="E869" s="32"/>
      <c r="F869" s="32"/>
      <c r="G869" s="32"/>
      <c r="H869" s="32"/>
      <c r="I869" s="32"/>
      <c r="J869" s="121"/>
    </row>
    <row r="870" spans="1:10" ht="12.75" customHeight="1">
      <c r="A870" s="260" t="s">
        <v>183</v>
      </c>
      <c r="B870" s="174"/>
      <c r="C870" s="174"/>
      <c r="D870" s="174"/>
      <c r="E870" s="174"/>
      <c r="F870" s="174"/>
      <c r="G870" s="174"/>
      <c r="H870" s="174"/>
      <c r="I870" s="174"/>
      <c r="J870" s="175"/>
    </row>
    <row r="871" spans="1:10" ht="12.75" customHeight="1">
      <c r="A871" s="262" t="s">
        <v>140</v>
      </c>
      <c r="B871" s="152"/>
      <c r="C871" s="152"/>
      <c r="D871" s="153"/>
      <c r="E871" s="261"/>
      <c r="F871" s="183"/>
      <c r="G871" s="183"/>
      <c r="H871" s="183"/>
      <c r="I871" s="183"/>
      <c r="J871" s="184"/>
    </row>
    <row r="872" spans="1:10" ht="12.75" customHeight="1">
      <c r="A872" s="263" t="s">
        <v>163</v>
      </c>
      <c r="B872" s="256"/>
      <c r="C872" s="256"/>
      <c r="D872" s="257"/>
      <c r="E872" s="180"/>
      <c r="F872" s="164"/>
      <c r="G872" s="164"/>
      <c r="H872" s="164"/>
      <c r="I872" s="164"/>
      <c r="J872" s="165"/>
    </row>
    <row r="873" spans="1:10" ht="12.75" customHeight="1">
      <c r="A873" s="264" t="s">
        <v>184</v>
      </c>
      <c r="B873" s="174"/>
      <c r="C873" s="174"/>
      <c r="D873" s="175"/>
      <c r="E873" s="216"/>
      <c r="F873" s="174"/>
      <c r="G873" s="174"/>
      <c r="H873" s="174"/>
      <c r="I873" s="174"/>
      <c r="J873" s="175"/>
    </row>
    <row r="874" spans="1:10" ht="27" customHeight="1">
      <c r="A874" s="118"/>
      <c r="B874" s="114"/>
      <c r="C874" s="114"/>
      <c r="D874" s="114"/>
      <c r="E874" s="258" t="s">
        <v>143</v>
      </c>
      <c r="F874" s="164"/>
      <c r="G874" s="258" t="s">
        <v>144</v>
      </c>
      <c r="H874" s="164"/>
      <c r="I874" s="259" t="s">
        <v>145</v>
      </c>
      <c r="J874" s="165"/>
    </row>
    <row r="875" spans="1:10" ht="12.75" customHeight="1">
      <c r="A875" s="213" t="s">
        <v>146</v>
      </c>
      <c r="B875" s="174"/>
      <c r="C875" s="174"/>
      <c r="D875" s="175"/>
      <c r="E875" s="249"/>
      <c r="F875" s="175"/>
      <c r="G875" s="249"/>
      <c r="H875" s="175"/>
      <c r="I875" s="250"/>
      <c r="J875" s="175"/>
    </row>
    <row r="876" spans="1:10" ht="12.75" customHeight="1">
      <c r="A876" s="252" t="s">
        <v>147</v>
      </c>
      <c r="B876" s="174"/>
      <c r="C876" s="174"/>
      <c r="D876" s="175"/>
      <c r="E876" s="247"/>
      <c r="F876" s="175"/>
      <c r="G876" s="248"/>
      <c r="H876" s="175"/>
      <c r="I876" s="251"/>
      <c r="J876" s="175"/>
    </row>
    <row r="877" spans="1:10" ht="12.75" customHeight="1">
      <c r="A877" s="213" t="s">
        <v>148</v>
      </c>
      <c r="B877" s="174"/>
      <c r="C877" s="174"/>
      <c r="D877" s="175"/>
      <c r="E877" s="249"/>
      <c r="F877" s="175"/>
      <c r="G877" s="249"/>
      <c r="H877" s="175"/>
      <c r="I877" s="250"/>
      <c r="J877" s="175"/>
    </row>
    <row r="878" spans="1:10" ht="12.75" customHeight="1">
      <c r="A878" s="252" t="s">
        <v>149</v>
      </c>
      <c r="B878" s="174"/>
      <c r="C878" s="174"/>
      <c r="D878" s="175"/>
      <c r="E878" s="247"/>
      <c r="F878" s="175"/>
      <c r="G878" s="248"/>
      <c r="H878" s="175"/>
      <c r="I878" s="251"/>
      <c r="J878" s="175"/>
    </row>
    <row r="879" spans="1:10" ht="12.75" customHeight="1">
      <c r="A879" s="213" t="s">
        <v>150</v>
      </c>
      <c r="B879" s="174"/>
      <c r="C879" s="174"/>
      <c r="D879" s="175"/>
      <c r="E879" s="249"/>
      <c r="F879" s="175"/>
      <c r="G879" s="249"/>
      <c r="H879" s="175"/>
      <c r="I879" s="250"/>
      <c r="J879" s="175"/>
    </row>
    <row r="880" spans="1:10" ht="12.75" customHeight="1">
      <c r="A880" s="252" t="s">
        <v>151</v>
      </c>
      <c r="B880" s="174"/>
      <c r="C880" s="174"/>
      <c r="D880" s="175"/>
      <c r="E880" s="247"/>
      <c r="F880" s="175"/>
      <c r="G880" s="248"/>
      <c r="H880" s="175"/>
      <c r="I880" s="251"/>
      <c r="J880" s="175"/>
    </row>
    <row r="881" spans="1:10" ht="12.75" customHeight="1">
      <c r="A881" s="213" t="s">
        <v>152</v>
      </c>
      <c r="B881" s="174"/>
      <c r="C881" s="174"/>
      <c r="D881" s="175"/>
      <c r="E881" s="253"/>
      <c r="F881" s="175"/>
      <c r="G881" s="253"/>
      <c r="H881" s="175"/>
      <c r="I881" s="254"/>
      <c r="J881" s="175"/>
    </row>
    <row r="882" spans="1:10" ht="12.75" customHeight="1">
      <c r="A882" s="246"/>
      <c r="B882" s="174"/>
      <c r="C882" s="174"/>
      <c r="D882" s="175"/>
      <c r="E882" s="247"/>
      <c r="F882" s="175"/>
      <c r="G882" s="248"/>
      <c r="H882" s="175"/>
      <c r="I882" s="248"/>
      <c r="J882" s="175"/>
    </row>
    <row r="883" spans="1:10" ht="12.75" customHeight="1">
      <c r="A883" s="246"/>
      <c r="B883" s="174"/>
      <c r="C883" s="174"/>
      <c r="D883" s="175"/>
      <c r="E883" s="247"/>
      <c r="F883" s="175"/>
      <c r="G883" s="248"/>
      <c r="H883" s="175"/>
      <c r="I883" s="248"/>
      <c r="J883" s="175"/>
    </row>
    <row r="884" spans="1:10" ht="12.75" customHeight="1">
      <c r="A884" s="246"/>
      <c r="B884" s="174"/>
      <c r="C884" s="174"/>
      <c r="D884" s="175"/>
      <c r="E884" s="247"/>
      <c r="F884" s="175"/>
      <c r="G884" s="248"/>
      <c r="H884" s="175"/>
      <c r="I884" s="248"/>
      <c r="J884" s="175"/>
    </row>
    <row r="885" spans="1:10" ht="12.75" customHeight="1">
      <c r="A885" s="217" t="s">
        <v>153</v>
      </c>
      <c r="B885" s="174"/>
      <c r="C885" s="174"/>
      <c r="D885" s="175"/>
      <c r="E885" s="243">
        <f>SUM(E875:E884)</f>
        <v>0</v>
      </c>
      <c r="F885" s="175"/>
      <c r="G885" s="243">
        <f>SUM(G875:G884)</f>
        <v>0</v>
      </c>
      <c r="H885" s="175"/>
      <c r="I885" s="243">
        <f>SUM(I875:I884)</f>
        <v>0</v>
      </c>
      <c r="J885" s="175"/>
    </row>
    <row r="886" spans="1:10" ht="12.75" customHeight="1">
      <c r="A886" s="244" t="s">
        <v>154</v>
      </c>
      <c r="B886" s="152"/>
      <c r="C886" s="152"/>
      <c r="D886" s="152"/>
      <c r="E886" s="152"/>
      <c r="F886" s="152"/>
      <c r="G886" s="152"/>
      <c r="H886" s="152"/>
      <c r="I886" s="152"/>
      <c r="J886" s="153"/>
    </row>
    <row r="887" spans="1:10" ht="12.75" customHeight="1">
      <c r="A887" s="245" t="s">
        <v>155</v>
      </c>
      <c r="B887" s="168"/>
      <c r="C887" s="168"/>
      <c r="D887" s="168"/>
      <c r="E887" s="168"/>
      <c r="F887" s="168"/>
      <c r="G887" s="168"/>
      <c r="H887" s="168"/>
      <c r="I887" s="168"/>
      <c r="J887" s="169"/>
    </row>
    <row r="888" spans="1:10" ht="12.75" customHeight="1">
      <c r="A888" s="245" t="s">
        <v>156</v>
      </c>
      <c r="B888" s="168"/>
      <c r="C888" s="168"/>
      <c r="D888" s="168"/>
      <c r="E888" s="168"/>
      <c r="F888" s="168"/>
      <c r="G888" s="168"/>
      <c r="H888" s="168"/>
      <c r="I888" s="168"/>
      <c r="J888" s="169"/>
    </row>
    <row r="889" spans="1:10" ht="12.75" customHeight="1">
      <c r="A889" s="255" t="s">
        <v>157</v>
      </c>
      <c r="B889" s="256"/>
      <c r="C889" s="256"/>
      <c r="D889" s="256"/>
      <c r="E889" s="256"/>
      <c r="F889" s="256"/>
      <c r="G889" s="256"/>
      <c r="H889" s="256"/>
      <c r="I889" s="256"/>
      <c r="J889" s="257"/>
    </row>
    <row r="890" spans="1:10" ht="12.75" customHeight="1">
      <c r="A890" s="192"/>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6" t="s">
        <v>65</v>
      </c>
      <c r="B926" s="174"/>
      <c r="C926" s="174"/>
      <c r="D926" s="174"/>
      <c r="E926" s="174"/>
      <c r="F926" s="174"/>
      <c r="G926" s="204"/>
      <c r="H926" s="227" t="str">
        <f>'CONTACT INFORMATION'!$A$24</f>
        <v>San Luis Obispo</v>
      </c>
      <c r="I926" s="174"/>
      <c r="J926" s="175"/>
    </row>
    <row r="927" spans="1:10" ht="8.25" customHeight="1">
      <c r="A927" s="117"/>
      <c r="B927" s="117"/>
      <c r="C927" s="117"/>
      <c r="D927" s="117"/>
      <c r="E927" s="117"/>
      <c r="F927" s="117"/>
      <c r="G927" s="117"/>
      <c r="H927" s="117"/>
      <c r="I927" s="117"/>
      <c r="J927" s="117"/>
    </row>
    <row r="928" spans="1:10" ht="12.75" customHeight="1">
      <c r="A928" s="260" t="s">
        <v>185</v>
      </c>
      <c r="B928" s="174"/>
      <c r="C928" s="174"/>
      <c r="D928" s="174"/>
      <c r="E928" s="174"/>
      <c r="F928" s="174"/>
      <c r="G928" s="174"/>
      <c r="H928" s="174"/>
      <c r="I928" s="174"/>
      <c r="J928" s="175"/>
    </row>
    <row r="929" spans="1:10" ht="12.75" customHeight="1">
      <c r="A929" s="262" t="s">
        <v>140</v>
      </c>
      <c r="B929" s="152"/>
      <c r="C929" s="152"/>
      <c r="D929" s="153"/>
      <c r="E929" s="261"/>
      <c r="F929" s="183"/>
      <c r="G929" s="183"/>
      <c r="H929" s="183"/>
      <c r="I929" s="183"/>
      <c r="J929" s="184"/>
    </row>
    <row r="930" spans="1:10" ht="12.75" customHeight="1">
      <c r="A930" s="263" t="s">
        <v>163</v>
      </c>
      <c r="B930" s="256"/>
      <c r="C930" s="256"/>
      <c r="D930" s="257"/>
      <c r="E930" s="180"/>
      <c r="F930" s="164"/>
      <c r="G930" s="164"/>
      <c r="H930" s="164"/>
      <c r="I930" s="164"/>
      <c r="J930" s="165"/>
    </row>
    <row r="931" spans="1:10" ht="12.75" customHeight="1">
      <c r="A931" s="264" t="s">
        <v>186</v>
      </c>
      <c r="B931" s="174"/>
      <c r="C931" s="174"/>
      <c r="D931" s="175"/>
      <c r="E931" s="216"/>
      <c r="F931" s="174"/>
      <c r="G931" s="174"/>
      <c r="H931" s="174"/>
      <c r="I931" s="174"/>
      <c r="J931" s="175"/>
    </row>
    <row r="932" spans="1:10" ht="27" customHeight="1">
      <c r="A932" s="118"/>
      <c r="B932" s="114"/>
      <c r="C932" s="114"/>
      <c r="D932" s="114"/>
      <c r="E932" s="258" t="s">
        <v>143</v>
      </c>
      <c r="F932" s="164"/>
      <c r="G932" s="258" t="s">
        <v>144</v>
      </c>
      <c r="H932" s="164"/>
      <c r="I932" s="259" t="s">
        <v>145</v>
      </c>
      <c r="J932" s="165"/>
    </row>
    <row r="933" spans="1:10" ht="12.75" customHeight="1">
      <c r="A933" s="213" t="s">
        <v>146</v>
      </c>
      <c r="B933" s="174"/>
      <c r="C933" s="174"/>
      <c r="D933" s="175"/>
      <c r="E933" s="249"/>
      <c r="F933" s="175"/>
      <c r="G933" s="249"/>
      <c r="H933" s="175"/>
      <c r="I933" s="250"/>
      <c r="J933" s="175"/>
    </row>
    <row r="934" spans="1:10" ht="12.75" customHeight="1">
      <c r="A934" s="252" t="s">
        <v>147</v>
      </c>
      <c r="B934" s="174"/>
      <c r="C934" s="174"/>
      <c r="D934" s="175"/>
      <c r="E934" s="247"/>
      <c r="F934" s="175"/>
      <c r="G934" s="248"/>
      <c r="H934" s="175"/>
      <c r="I934" s="251"/>
      <c r="J934" s="175"/>
    </row>
    <row r="935" spans="1:10" ht="12.75" customHeight="1">
      <c r="A935" s="213" t="s">
        <v>148</v>
      </c>
      <c r="B935" s="174"/>
      <c r="C935" s="174"/>
      <c r="D935" s="175"/>
      <c r="E935" s="249"/>
      <c r="F935" s="175"/>
      <c r="G935" s="249"/>
      <c r="H935" s="175"/>
      <c r="I935" s="250"/>
      <c r="J935" s="175"/>
    </row>
    <row r="936" spans="1:10" ht="12.75" customHeight="1">
      <c r="A936" s="252" t="s">
        <v>149</v>
      </c>
      <c r="B936" s="174"/>
      <c r="C936" s="174"/>
      <c r="D936" s="175"/>
      <c r="E936" s="247"/>
      <c r="F936" s="175"/>
      <c r="G936" s="248"/>
      <c r="H936" s="175"/>
      <c r="I936" s="251"/>
      <c r="J936" s="175"/>
    </row>
    <row r="937" spans="1:10" ht="12.75" customHeight="1">
      <c r="A937" s="213" t="s">
        <v>150</v>
      </c>
      <c r="B937" s="174"/>
      <c r="C937" s="174"/>
      <c r="D937" s="175"/>
      <c r="E937" s="249"/>
      <c r="F937" s="175"/>
      <c r="G937" s="249"/>
      <c r="H937" s="175"/>
      <c r="I937" s="250"/>
      <c r="J937" s="175"/>
    </row>
    <row r="938" spans="1:10" ht="12.75" customHeight="1">
      <c r="A938" s="252" t="s">
        <v>151</v>
      </c>
      <c r="B938" s="174"/>
      <c r="C938" s="174"/>
      <c r="D938" s="175"/>
      <c r="E938" s="247"/>
      <c r="F938" s="175"/>
      <c r="G938" s="248"/>
      <c r="H938" s="175"/>
      <c r="I938" s="251"/>
      <c r="J938" s="175"/>
    </row>
    <row r="939" spans="1:10" ht="12.75" customHeight="1">
      <c r="A939" s="213" t="s">
        <v>152</v>
      </c>
      <c r="B939" s="174"/>
      <c r="C939" s="174"/>
      <c r="D939" s="175"/>
      <c r="E939" s="253"/>
      <c r="F939" s="175"/>
      <c r="G939" s="253"/>
      <c r="H939" s="175"/>
      <c r="I939" s="254"/>
      <c r="J939" s="175"/>
    </row>
    <row r="940" spans="1:10" ht="12.75" customHeight="1">
      <c r="A940" s="246"/>
      <c r="B940" s="174"/>
      <c r="C940" s="174"/>
      <c r="D940" s="175"/>
      <c r="E940" s="247"/>
      <c r="F940" s="175"/>
      <c r="G940" s="248"/>
      <c r="H940" s="175"/>
      <c r="I940" s="248"/>
      <c r="J940" s="175"/>
    </row>
    <row r="941" spans="1:10" ht="12.75" customHeight="1">
      <c r="A941" s="246"/>
      <c r="B941" s="174"/>
      <c r="C941" s="174"/>
      <c r="D941" s="175"/>
      <c r="E941" s="247"/>
      <c r="F941" s="175"/>
      <c r="G941" s="248"/>
      <c r="H941" s="175"/>
      <c r="I941" s="248"/>
      <c r="J941" s="175"/>
    </row>
    <row r="942" spans="1:10" ht="12.75" customHeight="1">
      <c r="A942" s="246"/>
      <c r="B942" s="174"/>
      <c r="C942" s="174"/>
      <c r="D942" s="175"/>
      <c r="E942" s="247"/>
      <c r="F942" s="175"/>
      <c r="G942" s="248"/>
      <c r="H942" s="175"/>
      <c r="I942" s="248"/>
      <c r="J942" s="175"/>
    </row>
    <row r="943" spans="1:10" ht="12.75" customHeight="1">
      <c r="A943" s="217" t="s">
        <v>153</v>
      </c>
      <c r="B943" s="174"/>
      <c r="C943" s="174"/>
      <c r="D943" s="175"/>
      <c r="E943" s="243">
        <f>SUM(E933:E942)</f>
        <v>0</v>
      </c>
      <c r="F943" s="175"/>
      <c r="G943" s="243">
        <f>SUM(G933:G942)</f>
        <v>0</v>
      </c>
      <c r="H943" s="175"/>
      <c r="I943" s="243">
        <f>SUM(I933:I942)</f>
        <v>0</v>
      </c>
      <c r="J943" s="175"/>
    </row>
    <row r="944" spans="1:10" ht="12.75" customHeight="1">
      <c r="A944" s="244" t="s">
        <v>154</v>
      </c>
      <c r="B944" s="152"/>
      <c r="C944" s="152"/>
      <c r="D944" s="152"/>
      <c r="E944" s="152"/>
      <c r="F944" s="152"/>
      <c r="G944" s="152"/>
      <c r="H944" s="152"/>
      <c r="I944" s="152"/>
      <c r="J944" s="153"/>
    </row>
    <row r="945" spans="1:10" ht="12.75" customHeight="1">
      <c r="A945" s="245" t="s">
        <v>155</v>
      </c>
      <c r="B945" s="168"/>
      <c r="C945" s="168"/>
      <c r="D945" s="168"/>
      <c r="E945" s="168"/>
      <c r="F945" s="168"/>
      <c r="G945" s="168"/>
      <c r="H945" s="168"/>
      <c r="I945" s="168"/>
      <c r="J945" s="169"/>
    </row>
    <row r="946" spans="1:10" ht="12.75" customHeight="1">
      <c r="A946" s="245" t="s">
        <v>156</v>
      </c>
      <c r="B946" s="168"/>
      <c r="C946" s="168"/>
      <c r="D946" s="168"/>
      <c r="E946" s="168"/>
      <c r="F946" s="168"/>
      <c r="G946" s="168"/>
      <c r="H946" s="168"/>
      <c r="I946" s="168"/>
      <c r="J946" s="169"/>
    </row>
    <row r="947" spans="1:10" ht="12.75" customHeight="1">
      <c r="A947" s="255" t="s">
        <v>157</v>
      </c>
      <c r="B947" s="256"/>
      <c r="C947" s="256"/>
      <c r="D947" s="256"/>
      <c r="E947" s="256"/>
      <c r="F947" s="256"/>
      <c r="G947" s="256"/>
      <c r="H947" s="256"/>
      <c r="I947" s="256"/>
      <c r="J947" s="257"/>
    </row>
    <row r="948" spans="1:10" ht="12.75" customHeight="1">
      <c r="A948" s="192"/>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sqref="A1:G1"/>
    </sheetView>
  </sheetViews>
  <sheetFormatPr defaultColWidth="12.54296875" defaultRowHeight="15" customHeight="1"/>
  <cols>
    <col min="1" max="26" width="8.81640625" customWidth="1"/>
  </cols>
  <sheetData>
    <row r="1" spans="1:10" ht="12.75" customHeight="1">
      <c r="A1" s="226" t="s">
        <v>65</v>
      </c>
      <c r="B1" s="174"/>
      <c r="C1" s="174"/>
      <c r="D1" s="174"/>
      <c r="E1" s="174"/>
      <c r="F1" s="174"/>
      <c r="G1" s="204"/>
      <c r="H1" s="227" t="str">
        <f>'CONTACT INFORMATION'!$A$24</f>
        <v>San Luis Obispo</v>
      </c>
      <c r="I1" s="174"/>
      <c r="J1" s="175"/>
    </row>
    <row r="2" spans="1:10" ht="12.75" customHeight="1">
      <c r="A2" s="117"/>
      <c r="B2" s="117"/>
      <c r="C2" s="117"/>
      <c r="D2" s="117"/>
      <c r="E2" s="117"/>
      <c r="F2" s="117"/>
      <c r="G2" s="117"/>
      <c r="H2" s="117"/>
      <c r="I2" s="117"/>
      <c r="J2" s="117"/>
    </row>
    <row r="3" spans="1:10" ht="12.75" customHeight="1">
      <c r="A3" s="260" t="s">
        <v>187</v>
      </c>
      <c r="B3" s="174"/>
      <c r="C3" s="174"/>
      <c r="D3" s="174"/>
      <c r="E3" s="174"/>
      <c r="F3" s="174"/>
      <c r="G3" s="174"/>
      <c r="H3" s="174"/>
      <c r="I3" s="174"/>
      <c r="J3" s="175"/>
    </row>
    <row r="4" spans="1:10" ht="12.75" customHeight="1">
      <c r="A4" s="262" t="s">
        <v>140</v>
      </c>
      <c r="B4" s="152"/>
      <c r="C4" s="152"/>
      <c r="D4" s="153"/>
      <c r="E4" s="261"/>
      <c r="F4" s="183"/>
      <c r="G4" s="183"/>
      <c r="H4" s="183"/>
      <c r="I4" s="183"/>
      <c r="J4" s="184"/>
    </row>
    <row r="5" spans="1:10" ht="12.75" customHeight="1">
      <c r="A5" s="263" t="s">
        <v>163</v>
      </c>
      <c r="B5" s="256"/>
      <c r="C5" s="256"/>
      <c r="D5" s="257"/>
      <c r="E5" s="180"/>
      <c r="F5" s="164"/>
      <c r="G5" s="164"/>
      <c r="H5" s="164"/>
      <c r="I5" s="164"/>
      <c r="J5" s="165"/>
    </row>
    <row r="6" spans="1:10" ht="12.75" customHeight="1">
      <c r="A6" s="264" t="s">
        <v>188</v>
      </c>
      <c r="B6" s="174"/>
      <c r="C6" s="174"/>
      <c r="D6" s="175"/>
      <c r="E6" s="209"/>
      <c r="F6" s="174"/>
      <c r="G6" s="174"/>
      <c r="H6" s="174"/>
      <c r="I6" s="174"/>
      <c r="J6" s="175"/>
    </row>
    <row r="7" spans="1:10" ht="12.75" customHeight="1">
      <c r="A7" s="118"/>
      <c r="B7" s="114"/>
      <c r="C7" s="114"/>
      <c r="D7" s="114"/>
      <c r="E7" s="258" t="s">
        <v>143</v>
      </c>
      <c r="F7" s="164"/>
      <c r="G7" s="258" t="s">
        <v>144</v>
      </c>
      <c r="H7" s="164"/>
      <c r="I7" s="259" t="s">
        <v>145</v>
      </c>
      <c r="J7" s="165"/>
    </row>
    <row r="8" spans="1:10" ht="12.75" customHeight="1">
      <c r="A8" s="213" t="s">
        <v>146</v>
      </c>
      <c r="B8" s="174"/>
      <c r="C8" s="174"/>
      <c r="D8" s="175"/>
      <c r="E8" s="249"/>
      <c r="F8" s="175"/>
      <c r="G8" s="249"/>
      <c r="H8" s="175"/>
      <c r="I8" s="250"/>
      <c r="J8" s="175"/>
    </row>
    <row r="9" spans="1:10" ht="12.75" customHeight="1">
      <c r="A9" s="252" t="s">
        <v>147</v>
      </c>
      <c r="B9" s="174"/>
      <c r="C9" s="174"/>
      <c r="D9" s="175"/>
      <c r="E9" s="247"/>
      <c r="F9" s="175"/>
      <c r="G9" s="248"/>
      <c r="H9" s="175"/>
      <c r="I9" s="251"/>
      <c r="J9" s="175"/>
    </row>
    <row r="10" spans="1:10" ht="12.75" customHeight="1">
      <c r="A10" s="213" t="s">
        <v>148</v>
      </c>
      <c r="B10" s="174"/>
      <c r="C10" s="174"/>
      <c r="D10" s="175"/>
      <c r="E10" s="249"/>
      <c r="F10" s="175"/>
      <c r="G10" s="249"/>
      <c r="H10" s="175"/>
      <c r="I10" s="250"/>
      <c r="J10" s="175"/>
    </row>
    <row r="11" spans="1:10" ht="12.75" customHeight="1">
      <c r="A11" s="252" t="s">
        <v>149</v>
      </c>
      <c r="B11" s="174"/>
      <c r="C11" s="174"/>
      <c r="D11" s="175"/>
      <c r="E11" s="247"/>
      <c r="F11" s="175"/>
      <c r="G11" s="248"/>
      <c r="H11" s="175"/>
      <c r="I11" s="251"/>
      <c r="J11" s="175"/>
    </row>
    <row r="12" spans="1:10" ht="12.75" customHeight="1">
      <c r="A12" s="213" t="s">
        <v>150</v>
      </c>
      <c r="B12" s="174"/>
      <c r="C12" s="174"/>
      <c r="D12" s="175"/>
      <c r="E12" s="249"/>
      <c r="F12" s="175"/>
      <c r="G12" s="249"/>
      <c r="H12" s="175"/>
      <c r="I12" s="250"/>
      <c r="J12" s="175"/>
    </row>
    <row r="13" spans="1:10" ht="12.75" customHeight="1">
      <c r="A13" s="252" t="s">
        <v>151</v>
      </c>
      <c r="B13" s="174"/>
      <c r="C13" s="174"/>
      <c r="D13" s="175"/>
      <c r="E13" s="247"/>
      <c r="F13" s="175"/>
      <c r="G13" s="248"/>
      <c r="H13" s="175"/>
      <c r="I13" s="251"/>
      <c r="J13" s="175"/>
    </row>
    <row r="14" spans="1:10" ht="12.75" customHeight="1">
      <c r="A14" s="213" t="s">
        <v>152</v>
      </c>
      <c r="B14" s="174"/>
      <c r="C14" s="174"/>
      <c r="D14" s="175"/>
      <c r="E14" s="253"/>
      <c r="F14" s="175"/>
      <c r="G14" s="253"/>
      <c r="H14" s="175"/>
      <c r="I14" s="254"/>
      <c r="J14" s="175"/>
    </row>
    <row r="15" spans="1:10" ht="12.75" customHeight="1">
      <c r="A15" s="246"/>
      <c r="B15" s="174"/>
      <c r="C15" s="174"/>
      <c r="D15" s="175"/>
      <c r="E15" s="247"/>
      <c r="F15" s="175"/>
      <c r="G15" s="248"/>
      <c r="H15" s="175"/>
      <c r="I15" s="248"/>
      <c r="J15" s="175"/>
    </row>
    <row r="16" spans="1:10" ht="12.75" customHeight="1">
      <c r="A16" s="246"/>
      <c r="B16" s="174"/>
      <c r="C16" s="174"/>
      <c r="D16" s="175"/>
      <c r="E16" s="247"/>
      <c r="F16" s="175"/>
      <c r="G16" s="248"/>
      <c r="H16" s="175"/>
      <c r="I16" s="248"/>
      <c r="J16" s="175"/>
    </row>
    <row r="17" spans="1:10" ht="12.75" customHeight="1">
      <c r="A17" s="246"/>
      <c r="B17" s="174"/>
      <c r="C17" s="174"/>
      <c r="D17" s="175"/>
      <c r="E17" s="247"/>
      <c r="F17" s="175"/>
      <c r="G17" s="248"/>
      <c r="H17" s="175"/>
      <c r="I17" s="248"/>
      <c r="J17" s="175"/>
    </row>
    <row r="18" spans="1:10" ht="12.75" customHeight="1">
      <c r="A18" s="217" t="s">
        <v>153</v>
      </c>
      <c r="B18" s="174"/>
      <c r="C18" s="174"/>
      <c r="D18" s="175"/>
      <c r="E18" s="243">
        <f>SUM(E8:E17)</f>
        <v>0</v>
      </c>
      <c r="F18" s="175"/>
      <c r="G18" s="243">
        <f>SUM(G8:G17)</f>
        <v>0</v>
      </c>
      <c r="H18" s="175"/>
      <c r="I18" s="243">
        <f>SUM(I8:I17)</f>
        <v>0</v>
      </c>
      <c r="J18" s="175"/>
    </row>
    <row r="19" spans="1:10" ht="12.75" customHeight="1">
      <c r="A19" s="244" t="s">
        <v>154</v>
      </c>
      <c r="B19" s="152"/>
      <c r="C19" s="152"/>
      <c r="D19" s="152"/>
      <c r="E19" s="152"/>
      <c r="F19" s="152"/>
      <c r="G19" s="152"/>
      <c r="H19" s="152"/>
      <c r="I19" s="152"/>
      <c r="J19" s="153"/>
    </row>
    <row r="20" spans="1:10" ht="12.75" customHeight="1">
      <c r="A20" s="245" t="s">
        <v>155</v>
      </c>
      <c r="B20" s="168"/>
      <c r="C20" s="168"/>
      <c r="D20" s="168"/>
      <c r="E20" s="168"/>
      <c r="F20" s="168"/>
      <c r="G20" s="168"/>
      <c r="H20" s="168"/>
      <c r="I20" s="168"/>
      <c r="J20" s="169"/>
    </row>
    <row r="21" spans="1:10" ht="12.75" customHeight="1">
      <c r="A21" s="245" t="s">
        <v>156</v>
      </c>
      <c r="B21" s="168"/>
      <c r="C21" s="168"/>
      <c r="D21" s="168"/>
      <c r="E21" s="168"/>
      <c r="F21" s="168"/>
      <c r="G21" s="168"/>
      <c r="H21" s="168"/>
      <c r="I21" s="168"/>
      <c r="J21" s="169"/>
    </row>
    <row r="22" spans="1:10" ht="12.75" customHeight="1">
      <c r="A22" s="255" t="s">
        <v>157</v>
      </c>
      <c r="B22" s="256"/>
      <c r="C22" s="256"/>
      <c r="D22" s="256"/>
      <c r="E22" s="256"/>
      <c r="F22" s="256"/>
      <c r="G22" s="256"/>
      <c r="H22" s="256"/>
      <c r="I22" s="256"/>
      <c r="J22" s="257"/>
    </row>
    <row r="23" spans="1:10" ht="12.75" customHeight="1">
      <c r="A23" s="192"/>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6" t="s">
        <v>65</v>
      </c>
      <c r="B56" s="174"/>
      <c r="C56" s="174"/>
      <c r="D56" s="174"/>
      <c r="E56" s="174"/>
      <c r="F56" s="174"/>
      <c r="G56" s="204"/>
      <c r="H56" s="227" t="str">
        <f>'CONTACT INFORMATION'!$A$24</f>
        <v>San Luis Obispo</v>
      </c>
      <c r="I56" s="174"/>
      <c r="J56" s="175"/>
    </row>
    <row r="57" spans="1:10" ht="12.75" customHeight="1">
      <c r="A57" s="117"/>
      <c r="B57" s="117"/>
      <c r="C57" s="117"/>
      <c r="D57" s="117"/>
      <c r="E57" s="117"/>
      <c r="F57" s="117"/>
      <c r="G57" s="117"/>
      <c r="H57" s="117"/>
      <c r="I57" s="117"/>
      <c r="J57" s="117"/>
    </row>
    <row r="58" spans="1:10" ht="12.75" customHeight="1">
      <c r="A58" s="260" t="s">
        <v>189</v>
      </c>
      <c r="B58" s="174"/>
      <c r="C58" s="174"/>
      <c r="D58" s="174"/>
      <c r="E58" s="174"/>
      <c r="F58" s="174"/>
      <c r="G58" s="174"/>
      <c r="H58" s="174"/>
      <c r="I58" s="174"/>
      <c r="J58" s="175"/>
    </row>
    <row r="59" spans="1:10" ht="12.75" customHeight="1">
      <c r="A59" s="262" t="s">
        <v>140</v>
      </c>
      <c r="B59" s="152"/>
      <c r="C59" s="152"/>
      <c r="D59" s="153"/>
      <c r="E59" s="261"/>
      <c r="F59" s="183"/>
      <c r="G59" s="183"/>
      <c r="H59" s="183"/>
      <c r="I59" s="183"/>
      <c r="J59" s="184"/>
    </row>
    <row r="60" spans="1:10" ht="12.75" customHeight="1">
      <c r="A60" s="263" t="s">
        <v>163</v>
      </c>
      <c r="B60" s="256"/>
      <c r="C60" s="256"/>
      <c r="D60" s="257"/>
      <c r="E60" s="180"/>
      <c r="F60" s="164"/>
      <c r="G60" s="164"/>
      <c r="H60" s="164"/>
      <c r="I60" s="164"/>
      <c r="J60" s="165"/>
    </row>
    <row r="61" spans="1:10" ht="12.75" customHeight="1">
      <c r="A61" s="264" t="s">
        <v>190</v>
      </c>
      <c r="B61" s="174"/>
      <c r="C61" s="174"/>
      <c r="D61" s="175"/>
      <c r="E61" s="209"/>
      <c r="F61" s="174"/>
      <c r="G61" s="174"/>
      <c r="H61" s="174"/>
      <c r="I61" s="174"/>
      <c r="J61" s="175"/>
    </row>
    <row r="62" spans="1:10" ht="12.75" customHeight="1">
      <c r="A62" s="118"/>
      <c r="B62" s="114"/>
      <c r="C62" s="114"/>
      <c r="D62" s="114"/>
      <c r="E62" s="258" t="s">
        <v>143</v>
      </c>
      <c r="F62" s="164"/>
      <c r="G62" s="258" t="s">
        <v>144</v>
      </c>
      <c r="H62" s="164"/>
      <c r="I62" s="259" t="s">
        <v>145</v>
      </c>
      <c r="J62" s="165"/>
    </row>
    <row r="63" spans="1:10" ht="12.75" customHeight="1">
      <c r="A63" s="213" t="s">
        <v>146</v>
      </c>
      <c r="B63" s="174"/>
      <c r="C63" s="174"/>
      <c r="D63" s="175"/>
      <c r="E63" s="249"/>
      <c r="F63" s="175"/>
      <c r="G63" s="249"/>
      <c r="H63" s="175"/>
      <c r="I63" s="250"/>
      <c r="J63" s="175"/>
    </row>
    <row r="64" spans="1:10" ht="12.75" customHeight="1">
      <c r="A64" s="252" t="s">
        <v>147</v>
      </c>
      <c r="B64" s="174"/>
      <c r="C64" s="174"/>
      <c r="D64" s="175"/>
      <c r="E64" s="247"/>
      <c r="F64" s="175"/>
      <c r="G64" s="248"/>
      <c r="H64" s="175"/>
      <c r="I64" s="251"/>
      <c r="J64" s="175"/>
    </row>
    <row r="65" spans="1:10" ht="12.75" customHeight="1">
      <c r="A65" s="213" t="s">
        <v>148</v>
      </c>
      <c r="B65" s="174"/>
      <c r="C65" s="174"/>
      <c r="D65" s="175"/>
      <c r="E65" s="249"/>
      <c r="F65" s="175"/>
      <c r="G65" s="249"/>
      <c r="H65" s="175"/>
      <c r="I65" s="250"/>
      <c r="J65" s="175"/>
    </row>
    <row r="66" spans="1:10" ht="12.75" customHeight="1">
      <c r="A66" s="252" t="s">
        <v>149</v>
      </c>
      <c r="B66" s="174"/>
      <c r="C66" s="174"/>
      <c r="D66" s="175"/>
      <c r="E66" s="247"/>
      <c r="F66" s="175"/>
      <c r="G66" s="248"/>
      <c r="H66" s="175"/>
      <c r="I66" s="251"/>
      <c r="J66" s="175"/>
    </row>
    <row r="67" spans="1:10" ht="12.75" customHeight="1">
      <c r="A67" s="213" t="s">
        <v>150</v>
      </c>
      <c r="B67" s="174"/>
      <c r="C67" s="174"/>
      <c r="D67" s="175"/>
      <c r="E67" s="249"/>
      <c r="F67" s="175"/>
      <c r="G67" s="249"/>
      <c r="H67" s="175"/>
      <c r="I67" s="250"/>
      <c r="J67" s="175"/>
    </row>
    <row r="68" spans="1:10" ht="12.75" customHeight="1">
      <c r="A68" s="252" t="s">
        <v>151</v>
      </c>
      <c r="B68" s="174"/>
      <c r="C68" s="174"/>
      <c r="D68" s="175"/>
      <c r="E68" s="247"/>
      <c r="F68" s="175"/>
      <c r="G68" s="248"/>
      <c r="H68" s="175"/>
      <c r="I68" s="251"/>
      <c r="J68" s="175"/>
    </row>
    <row r="69" spans="1:10" ht="12.75" customHeight="1">
      <c r="A69" s="213" t="s">
        <v>152</v>
      </c>
      <c r="B69" s="174"/>
      <c r="C69" s="174"/>
      <c r="D69" s="175"/>
      <c r="E69" s="253"/>
      <c r="F69" s="175"/>
      <c r="G69" s="253"/>
      <c r="H69" s="175"/>
      <c r="I69" s="254"/>
      <c r="J69" s="175"/>
    </row>
    <row r="70" spans="1:10" ht="12.75" customHeight="1">
      <c r="A70" s="246"/>
      <c r="B70" s="174"/>
      <c r="C70" s="174"/>
      <c r="D70" s="175"/>
      <c r="E70" s="247"/>
      <c r="F70" s="175"/>
      <c r="G70" s="248"/>
      <c r="H70" s="175"/>
      <c r="I70" s="248"/>
      <c r="J70" s="175"/>
    </row>
    <row r="71" spans="1:10" ht="12.75" customHeight="1">
      <c r="A71" s="246"/>
      <c r="B71" s="174"/>
      <c r="C71" s="174"/>
      <c r="D71" s="175"/>
      <c r="E71" s="247"/>
      <c r="F71" s="175"/>
      <c r="G71" s="248"/>
      <c r="H71" s="175"/>
      <c r="I71" s="248"/>
      <c r="J71" s="175"/>
    </row>
    <row r="72" spans="1:10" ht="12.75" customHeight="1">
      <c r="A72" s="246"/>
      <c r="B72" s="174"/>
      <c r="C72" s="174"/>
      <c r="D72" s="175"/>
      <c r="E72" s="247"/>
      <c r="F72" s="175"/>
      <c r="G72" s="248"/>
      <c r="H72" s="175"/>
      <c r="I72" s="248"/>
      <c r="J72" s="175"/>
    </row>
    <row r="73" spans="1:10" ht="12.75" customHeight="1">
      <c r="A73" s="217" t="s">
        <v>153</v>
      </c>
      <c r="B73" s="174"/>
      <c r="C73" s="174"/>
      <c r="D73" s="175"/>
      <c r="E73" s="243">
        <f>SUM(E63:E72)</f>
        <v>0</v>
      </c>
      <c r="F73" s="175"/>
      <c r="G73" s="243">
        <f>SUM(G63:G72)</f>
        <v>0</v>
      </c>
      <c r="H73" s="175"/>
      <c r="I73" s="243">
        <f>SUM(I63:I72)</f>
        <v>0</v>
      </c>
      <c r="J73" s="175"/>
    </row>
    <row r="74" spans="1:10" ht="12.75" customHeight="1">
      <c r="A74" s="244" t="s">
        <v>154</v>
      </c>
      <c r="B74" s="152"/>
      <c r="C74" s="152"/>
      <c r="D74" s="152"/>
      <c r="E74" s="152"/>
      <c r="F74" s="152"/>
      <c r="G74" s="152"/>
      <c r="H74" s="152"/>
      <c r="I74" s="152"/>
      <c r="J74" s="153"/>
    </row>
    <row r="75" spans="1:10" ht="12.75" customHeight="1">
      <c r="A75" s="245" t="s">
        <v>155</v>
      </c>
      <c r="B75" s="168"/>
      <c r="C75" s="168"/>
      <c r="D75" s="168"/>
      <c r="E75" s="168"/>
      <c r="F75" s="168"/>
      <c r="G75" s="168"/>
      <c r="H75" s="168"/>
      <c r="I75" s="168"/>
      <c r="J75" s="169"/>
    </row>
    <row r="76" spans="1:10" ht="12.75" customHeight="1">
      <c r="A76" s="245" t="s">
        <v>156</v>
      </c>
      <c r="B76" s="168"/>
      <c r="C76" s="168"/>
      <c r="D76" s="168"/>
      <c r="E76" s="168"/>
      <c r="F76" s="168"/>
      <c r="G76" s="168"/>
      <c r="H76" s="168"/>
      <c r="I76" s="168"/>
      <c r="J76" s="169"/>
    </row>
    <row r="77" spans="1:10" ht="12.75" customHeight="1">
      <c r="A77" s="255" t="s">
        <v>157</v>
      </c>
      <c r="B77" s="256"/>
      <c r="C77" s="256"/>
      <c r="D77" s="256"/>
      <c r="E77" s="256"/>
      <c r="F77" s="256"/>
      <c r="G77" s="256"/>
      <c r="H77" s="256"/>
      <c r="I77" s="256"/>
      <c r="J77" s="257"/>
    </row>
    <row r="78" spans="1:10" ht="12.75" customHeight="1">
      <c r="A78" s="192"/>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6" t="s">
        <v>65</v>
      </c>
      <c r="B112" s="174"/>
      <c r="C112" s="174"/>
      <c r="D112" s="174"/>
      <c r="E112" s="174"/>
      <c r="F112" s="174"/>
      <c r="G112" s="204"/>
      <c r="H112" s="227" t="str">
        <f>'CONTACT INFORMATION'!$A$24</f>
        <v>San Luis Obispo</v>
      </c>
      <c r="I112" s="174"/>
      <c r="J112" s="175"/>
    </row>
    <row r="113" spans="1:10" ht="12.75" customHeight="1">
      <c r="A113" s="117"/>
      <c r="B113" s="117"/>
      <c r="C113" s="117"/>
      <c r="D113" s="117"/>
      <c r="E113" s="117"/>
      <c r="F113" s="117"/>
      <c r="G113" s="117"/>
      <c r="H113" s="117"/>
      <c r="I113" s="117"/>
      <c r="J113" s="117"/>
    </row>
    <row r="114" spans="1:10" ht="12.75" customHeight="1">
      <c r="A114" s="260" t="s">
        <v>191</v>
      </c>
      <c r="B114" s="174"/>
      <c r="C114" s="174"/>
      <c r="D114" s="174"/>
      <c r="E114" s="174"/>
      <c r="F114" s="174"/>
      <c r="G114" s="174"/>
      <c r="H114" s="174"/>
      <c r="I114" s="174"/>
      <c r="J114" s="175"/>
    </row>
    <row r="115" spans="1:10" ht="12.75" customHeight="1">
      <c r="A115" s="262" t="s">
        <v>140</v>
      </c>
      <c r="B115" s="152"/>
      <c r="C115" s="152"/>
      <c r="D115" s="153"/>
      <c r="E115" s="261"/>
      <c r="F115" s="183"/>
      <c r="G115" s="183"/>
      <c r="H115" s="183"/>
      <c r="I115" s="183"/>
      <c r="J115" s="184"/>
    </row>
    <row r="116" spans="1:10" ht="12.75" customHeight="1">
      <c r="A116" s="263" t="s">
        <v>163</v>
      </c>
      <c r="B116" s="256"/>
      <c r="C116" s="256"/>
      <c r="D116" s="257"/>
      <c r="E116" s="180"/>
      <c r="F116" s="164"/>
      <c r="G116" s="164"/>
      <c r="H116" s="164"/>
      <c r="I116" s="164"/>
      <c r="J116" s="165"/>
    </row>
    <row r="117" spans="1:10" ht="12.75" customHeight="1">
      <c r="A117" s="264" t="s">
        <v>192</v>
      </c>
      <c r="B117" s="174"/>
      <c r="C117" s="174"/>
      <c r="D117" s="175"/>
      <c r="E117" s="209"/>
      <c r="F117" s="174"/>
      <c r="G117" s="174"/>
      <c r="H117" s="174"/>
      <c r="I117" s="174"/>
      <c r="J117" s="175"/>
    </row>
    <row r="118" spans="1:10" ht="12.75" customHeight="1">
      <c r="A118" s="118"/>
      <c r="B118" s="114"/>
      <c r="C118" s="114"/>
      <c r="D118" s="114"/>
      <c r="E118" s="258" t="s">
        <v>143</v>
      </c>
      <c r="F118" s="164"/>
      <c r="G118" s="258" t="s">
        <v>144</v>
      </c>
      <c r="H118" s="164"/>
      <c r="I118" s="259" t="s">
        <v>145</v>
      </c>
      <c r="J118" s="165"/>
    </row>
    <row r="119" spans="1:10" ht="12.75" customHeight="1">
      <c r="A119" s="213" t="s">
        <v>146</v>
      </c>
      <c r="B119" s="174"/>
      <c r="C119" s="174"/>
      <c r="D119" s="175"/>
      <c r="E119" s="249"/>
      <c r="F119" s="175"/>
      <c r="G119" s="249"/>
      <c r="H119" s="175"/>
      <c r="I119" s="250"/>
      <c r="J119" s="175"/>
    </row>
    <row r="120" spans="1:10" ht="12.75" customHeight="1">
      <c r="A120" s="252" t="s">
        <v>147</v>
      </c>
      <c r="B120" s="174"/>
      <c r="C120" s="174"/>
      <c r="D120" s="175"/>
      <c r="E120" s="247"/>
      <c r="F120" s="175"/>
      <c r="G120" s="248"/>
      <c r="H120" s="175"/>
      <c r="I120" s="251"/>
      <c r="J120" s="175"/>
    </row>
    <row r="121" spans="1:10" ht="12.75" customHeight="1">
      <c r="A121" s="213" t="s">
        <v>148</v>
      </c>
      <c r="B121" s="174"/>
      <c r="C121" s="174"/>
      <c r="D121" s="175"/>
      <c r="E121" s="249"/>
      <c r="F121" s="175"/>
      <c r="G121" s="249"/>
      <c r="H121" s="175"/>
      <c r="I121" s="250"/>
      <c r="J121" s="175"/>
    </row>
    <row r="122" spans="1:10" ht="12.75" customHeight="1">
      <c r="A122" s="252" t="s">
        <v>149</v>
      </c>
      <c r="B122" s="174"/>
      <c r="C122" s="174"/>
      <c r="D122" s="175"/>
      <c r="E122" s="247"/>
      <c r="F122" s="175"/>
      <c r="G122" s="248"/>
      <c r="H122" s="175"/>
      <c r="I122" s="251"/>
      <c r="J122" s="175"/>
    </row>
    <row r="123" spans="1:10" ht="12.75" customHeight="1">
      <c r="A123" s="213" t="s">
        <v>150</v>
      </c>
      <c r="B123" s="174"/>
      <c r="C123" s="174"/>
      <c r="D123" s="175"/>
      <c r="E123" s="249"/>
      <c r="F123" s="175"/>
      <c r="G123" s="249"/>
      <c r="H123" s="175"/>
      <c r="I123" s="250"/>
      <c r="J123" s="175"/>
    </row>
    <row r="124" spans="1:10" ht="12.75" customHeight="1">
      <c r="A124" s="252" t="s">
        <v>151</v>
      </c>
      <c r="B124" s="174"/>
      <c r="C124" s="174"/>
      <c r="D124" s="175"/>
      <c r="E124" s="247"/>
      <c r="F124" s="175"/>
      <c r="G124" s="248"/>
      <c r="H124" s="175"/>
      <c r="I124" s="251"/>
      <c r="J124" s="175"/>
    </row>
    <row r="125" spans="1:10" ht="12.75" customHeight="1">
      <c r="A125" s="213" t="s">
        <v>152</v>
      </c>
      <c r="B125" s="174"/>
      <c r="C125" s="174"/>
      <c r="D125" s="175"/>
      <c r="E125" s="253"/>
      <c r="F125" s="175"/>
      <c r="G125" s="253"/>
      <c r="H125" s="175"/>
      <c r="I125" s="254"/>
      <c r="J125" s="175"/>
    </row>
    <row r="126" spans="1:10" ht="12.75" customHeight="1">
      <c r="A126" s="246"/>
      <c r="B126" s="174"/>
      <c r="C126" s="174"/>
      <c r="D126" s="175"/>
      <c r="E126" s="247"/>
      <c r="F126" s="175"/>
      <c r="G126" s="248"/>
      <c r="H126" s="175"/>
      <c r="I126" s="248"/>
      <c r="J126" s="175"/>
    </row>
    <row r="127" spans="1:10" ht="12.75" customHeight="1">
      <c r="A127" s="246"/>
      <c r="B127" s="174"/>
      <c r="C127" s="174"/>
      <c r="D127" s="175"/>
      <c r="E127" s="247"/>
      <c r="F127" s="175"/>
      <c r="G127" s="248"/>
      <c r="H127" s="175"/>
      <c r="I127" s="248"/>
      <c r="J127" s="175"/>
    </row>
    <row r="128" spans="1:10" ht="12.75" customHeight="1">
      <c r="A128" s="246"/>
      <c r="B128" s="174"/>
      <c r="C128" s="174"/>
      <c r="D128" s="175"/>
      <c r="E128" s="247"/>
      <c r="F128" s="175"/>
      <c r="G128" s="248"/>
      <c r="H128" s="175"/>
      <c r="I128" s="248"/>
      <c r="J128" s="175"/>
    </row>
    <row r="129" spans="1:10" ht="12.75" customHeight="1">
      <c r="A129" s="217" t="s">
        <v>153</v>
      </c>
      <c r="B129" s="174"/>
      <c r="C129" s="174"/>
      <c r="D129" s="175"/>
      <c r="E129" s="243">
        <f>SUM(E119:E128)</f>
        <v>0</v>
      </c>
      <c r="F129" s="175"/>
      <c r="G129" s="243">
        <f>SUM(G119:G128)</f>
        <v>0</v>
      </c>
      <c r="H129" s="175"/>
      <c r="I129" s="243">
        <f>SUM(I119:I128)</f>
        <v>0</v>
      </c>
      <c r="J129" s="175"/>
    </row>
    <row r="130" spans="1:10" ht="12.75" customHeight="1">
      <c r="A130" s="244" t="s">
        <v>154</v>
      </c>
      <c r="B130" s="152"/>
      <c r="C130" s="152"/>
      <c r="D130" s="152"/>
      <c r="E130" s="152"/>
      <c r="F130" s="152"/>
      <c r="G130" s="152"/>
      <c r="H130" s="152"/>
      <c r="I130" s="152"/>
      <c r="J130" s="153"/>
    </row>
    <row r="131" spans="1:10" ht="12.75" customHeight="1">
      <c r="A131" s="245" t="s">
        <v>155</v>
      </c>
      <c r="B131" s="168"/>
      <c r="C131" s="168"/>
      <c r="D131" s="168"/>
      <c r="E131" s="168"/>
      <c r="F131" s="168"/>
      <c r="G131" s="168"/>
      <c r="H131" s="168"/>
      <c r="I131" s="168"/>
      <c r="J131" s="169"/>
    </row>
    <row r="132" spans="1:10" ht="12.75" customHeight="1">
      <c r="A132" s="245" t="s">
        <v>156</v>
      </c>
      <c r="B132" s="168"/>
      <c r="C132" s="168"/>
      <c r="D132" s="168"/>
      <c r="E132" s="168"/>
      <c r="F132" s="168"/>
      <c r="G132" s="168"/>
      <c r="H132" s="168"/>
      <c r="I132" s="168"/>
      <c r="J132" s="169"/>
    </row>
    <row r="133" spans="1:10" ht="12.75" customHeight="1">
      <c r="A133" s="255" t="s">
        <v>157</v>
      </c>
      <c r="B133" s="256"/>
      <c r="C133" s="256"/>
      <c r="D133" s="256"/>
      <c r="E133" s="256"/>
      <c r="F133" s="256"/>
      <c r="G133" s="256"/>
      <c r="H133" s="256"/>
      <c r="I133" s="256"/>
      <c r="J133" s="257"/>
    </row>
    <row r="134" spans="1:10" ht="12.75" customHeight="1">
      <c r="A134" s="192"/>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6" t="s">
        <v>65</v>
      </c>
      <c r="B167" s="174"/>
      <c r="C167" s="174"/>
      <c r="D167" s="174"/>
      <c r="E167" s="174"/>
      <c r="F167" s="174"/>
      <c r="G167" s="204"/>
      <c r="H167" s="227" t="str">
        <f>'CONTACT INFORMATION'!$A$24</f>
        <v>San Luis Obispo</v>
      </c>
      <c r="I167" s="174"/>
      <c r="J167" s="175"/>
    </row>
    <row r="168" spans="1:10" ht="12.75" customHeight="1">
      <c r="A168" s="117"/>
      <c r="B168" s="117"/>
      <c r="C168" s="117"/>
      <c r="D168" s="117"/>
      <c r="E168" s="117"/>
      <c r="F168" s="117"/>
      <c r="G168" s="117"/>
      <c r="H168" s="117"/>
      <c r="I168" s="117"/>
      <c r="J168" s="117"/>
    </row>
    <row r="169" spans="1:10" ht="12.75" customHeight="1">
      <c r="A169" s="260" t="s">
        <v>193</v>
      </c>
      <c r="B169" s="174"/>
      <c r="C169" s="174"/>
      <c r="D169" s="174"/>
      <c r="E169" s="174"/>
      <c r="F169" s="174"/>
      <c r="G169" s="174"/>
      <c r="H169" s="174"/>
      <c r="I169" s="174"/>
      <c r="J169" s="175"/>
    </row>
    <row r="170" spans="1:10" ht="12.75" customHeight="1">
      <c r="A170" s="262" t="s">
        <v>140</v>
      </c>
      <c r="B170" s="152"/>
      <c r="C170" s="152"/>
      <c r="D170" s="153"/>
      <c r="E170" s="261"/>
      <c r="F170" s="183"/>
      <c r="G170" s="183"/>
      <c r="H170" s="183"/>
      <c r="I170" s="183"/>
      <c r="J170" s="184"/>
    </row>
    <row r="171" spans="1:10" ht="12.75" customHeight="1">
      <c r="A171" s="263" t="s">
        <v>163</v>
      </c>
      <c r="B171" s="256"/>
      <c r="C171" s="256"/>
      <c r="D171" s="257"/>
      <c r="E171" s="180"/>
      <c r="F171" s="164"/>
      <c r="G171" s="164"/>
      <c r="H171" s="164"/>
      <c r="I171" s="164"/>
      <c r="J171" s="165"/>
    </row>
    <row r="172" spans="1:10" ht="12.75" customHeight="1">
      <c r="A172" s="264" t="s">
        <v>194</v>
      </c>
      <c r="B172" s="174"/>
      <c r="C172" s="174"/>
      <c r="D172" s="175"/>
      <c r="E172" s="209"/>
      <c r="F172" s="174"/>
      <c r="G172" s="174"/>
      <c r="H172" s="174"/>
      <c r="I172" s="174"/>
      <c r="J172" s="175"/>
    </row>
    <row r="173" spans="1:10" ht="12.75" customHeight="1">
      <c r="A173" s="118"/>
      <c r="B173" s="114"/>
      <c r="C173" s="114"/>
      <c r="D173" s="114"/>
      <c r="E173" s="258" t="s">
        <v>143</v>
      </c>
      <c r="F173" s="164"/>
      <c r="G173" s="258" t="s">
        <v>144</v>
      </c>
      <c r="H173" s="164"/>
      <c r="I173" s="259" t="s">
        <v>145</v>
      </c>
      <c r="J173" s="165"/>
    </row>
    <row r="174" spans="1:10" ht="12.75" customHeight="1">
      <c r="A174" s="213" t="s">
        <v>146</v>
      </c>
      <c r="B174" s="174"/>
      <c r="C174" s="174"/>
      <c r="D174" s="175"/>
      <c r="E174" s="249"/>
      <c r="F174" s="175"/>
      <c r="G174" s="249"/>
      <c r="H174" s="175"/>
      <c r="I174" s="250"/>
      <c r="J174" s="175"/>
    </row>
    <row r="175" spans="1:10" ht="12.75" customHeight="1">
      <c r="A175" s="252" t="s">
        <v>147</v>
      </c>
      <c r="B175" s="174"/>
      <c r="C175" s="174"/>
      <c r="D175" s="175"/>
      <c r="E175" s="247"/>
      <c r="F175" s="175"/>
      <c r="G175" s="248"/>
      <c r="H175" s="175"/>
      <c r="I175" s="251"/>
      <c r="J175" s="175"/>
    </row>
    <row r="176" spans="1:10" ht="12.75" customHeight="1">
      <c r="A176" s="213" t="s">
        <v>148</v>
      </c>
      <c r="B176" s="174"/>
      <c r="C176" s="174"/>
      <c r="D176" s="175"/>
      <c r="E176" s="249"/>
      <c r="F176" s="175"/>
      <c r="G176" s="249"/>
      <c r="H176" s="175"/>
      <c r="I176" s="250"/>
      <c r="J176" s="175"/>
    </row>
    <row r="177" spans="1:10" ht="12.75" customHeight="1">
      <c r="A177" s="252" t="s">
        <v>149</v>
      </c>
      <c r="B177" s="174"/>
      <c r="C177" s="174"/>
      <c r="D177" s="175"/>
      <c r="E177" s="247"/>
      <c r="F177" s="175"/>
      <c r="G177" s="248"/>
      <c r="H177" s="175"/>
      <c r="I177" s="251"/>
      <c r="J177" s="175"/>
    </row>
    <row r="178" spans="1:10" ht="12.75" customHeight="1">
      <c r="A178" s="213" t="s">
        <v>150</v>
      </c>
      <c r="B178" s="174"/>
      <c r="C178" s="174"/>
      <c r="D178" s="175"/>
      <c r="E178" s="249"/>
      <c r="F178" s="175"/>
      <c r="G178" s="249"/>
      <c r="H178" s="175"/>
      <c r="I178" s="250"/>
      <c r="J178" s="175"/>
    </row>
    <row r="179" spans="1:10" ht="12.75" customHeight="1">
      <c r="A179" s="252" t="s">
        <v>151</v>
      </c>
      <c r="B179" s="174"/>
      <c r="C179" s="174"/>
      <c r="D179" s="175"/>
      <c r="E179" s="247"/>
      <c r="F179" s="175"/>
      <c r="G179" s="248"/>
      <c r="H179" s="175"/>
      <c r="I179" s="251"/>
      <c r="J179" s="175"/>
    </row>
    <row r="180" spans="1:10" ht="12.75" customHeight="1">
      <c r="A180" s="213" t="s">
        <v>152</v>
      </c>
      <c r="B180" s="174"/>
      <c r="C180" s="174"/>
      <c r="D180" s="175"/>
      <c r="E180" s="253"/>
      <c r="F180" s="175"/>
      <c r="G180" s="253"/>
      <c r="H180" s="175"/>
      <c r="I180" s="254"/>
      <c r="J180" s="175"/>
    </row>
    <row r="181" spans="1:10" ht="12.75" customHeight="1">
      <c r="A181" s="246"/>
      <c r="B181" s="174"/>
      <c r="C181" s="174"/>
      <c r="D181" s="175"/>
      <c r="E181" s="247"/>
      <c r="F181" s="175"/>
      <c r="G181" s="248"/>
      <c r="H181" s="175"/>
      <c r="I181" s="248"/>
      <c r="J181" s="175"/>
    </row>
    <row r="182" spans="1:10" ht="12.75" customHeight="1">
      <c r="A182" s="246"/>
      <c r="B182" s="174"/>
      <c r="C182" s="174"/>
      <c r="D182" s="175"/>
      <c r="E182" s="247"/>
      <c r="F182" s="175"/>
      <c r="G182" s="248"/>
      <c r="H182" s="175"/>
      <c r="I182" s="248"/>
      <c r="J182" s="175"/>
    </row>
    <row r="183" spans="1:10" ht="12.75" customHeight="1">
      <c r="A183" s="246"/>
      <c r="B183" s="174"/>
      <c r="C183" s="174"/>
      <c r="D183" s="175"/>
      <c r="E183" s="247"/>
      <c r="F183" s="175"/>
      <c r="G183" s="248"/>
      <c r="H183" s="175"/>
      <c r="I183" s="248"/>
      <c r="J183" s="175"/>
    </row>
    <row r="184" spans="1:10" ht="12.75" customHeight="1">
      <c r="A184" s="217" t="s">
        <v>153</v>
      </c>
      <c r="B184" s="174"/>
      <c r="C184" s="174"/>
      <c r="D184" s="175"/>
      <c r="E184" s="243">
        <f>SUM(E174:E183)</f>
        <v>0</v>
      </c>
      <c r="F184" s="175"/>
      <c r="G184" s="243">
        <f>SUM(G174:G183)</f>
        <v>0</v>
      </c>
      <c r="H184" s="175"/>
      <c r="I184" s="243">
        <f>SUM(I174:I183)</f>
        <v>0</v>
      </c>
      <c r="J184" s="175"/>
    </row>
    <row r="185" spans="1:10" ht="12.75" customHeight="1">
      <c r="A185" s="244" t="s">
        <v>154</v>
      </c>
      <c r="B185" s="152"/>
      <c r="C185" s="152"/>
      <c r="D185" s="152"/>
      <c r="E185" s="152"/>
      <c r="F185" s="152"/>
      <c r="G185" s="152"/>
      <c r="H185" s="152"/>
      <c r="I185" s="152"/>
      <c r="J185" s="153"/>
    </row>
    <row r="186" spans="1:10" ht="12.75" customHeight="1">
      <c r="A186" s="245" t="s">
        <v>155</v>
      </c>
      <c r="B186" s="168"/>
      <c r="C186" s="168"/>
      <c r="D186" s="168"/>
      <c r="E186" s="168"/>
      <c r="F186" s="168"/>
      <c r="G186" s="168"/>
      <c r="H186" s="168"/>
      <c r="I186" s="168"/>
      <c r="J186" s="169"/>
    </row>
    <row r="187" spans="1:10" ht="12.75" customHeight="1">
      <c r="A187" s="245" t="s">
        <v>156</v>
      </c>
      <c r="B187" s="168"/>
      <c r="C187" s="168"/>
      <c r="D187" s="168"/>
      <c r="E187" s="168"/>
      <c r="F187" s="168"/>
      <c r="G187" s="168"/>
      <c r="H187" s="168"/>
      <c r="I187" s="168"/>
      <c r="J187" s="169"/>
    </row>
    <row r="188" spans="1:10" ht="12.75" customHeight="1">
      <c r="A188" s="255" t="s">
        <v>157</v>
      </c>
      <c r="B188" s="256"/>
      <c r="C188" s="256"/>
      <c r="D188" s="256"/>
      <c r="E188" s="256"/>
      <c r="F188" s="256"/>
      <c r="G188" s="256"/>
      <c r="H188" s="256"/>
      <c r="I188" s="256"/>
      <c r="J188" s="257"/>
    </row>
    <row r="189" spans="1:10" ht="12.75" customHeight="1">
      <c r="A189" s="192"/>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6" t="s">
        <v>65</v>
      </c>
      <c r="B222" s="174"/>
      <c r="C222" s="174"/>
      <c r="D222" s="174"/>
      <c r="E222" s="174"/>
      <c r="F222" s="174"/>
      <c r="G222" s="204"/>
      <c r="H222" s="227" t="str">
        <f>'CONTACT INFORMATION'!$A$24</f>
        <v>San Luis Obispo</v>
      </c>
      <c r="I222" s="174"/>
      <c r="J222" s="175"/>
    </row>
    <row r="223" spans="1:10" ht="12.75" customHeight="1">
      <c r="A223" s="117"/>
      <c r="B223" s="117"/>
      <c r="C223" s="117"/>
      <c r="D223" s="117"/>
      <c r="E223" s="117"/>
      <c r="F223" s="117"/>
      <c r="G223" s="117"/>
      <c r="H223" s="117"/>
      <c r="I223" s="117"/>
      <c r="J223" s="117"/>
    </row>
    <row r="224" spans="1:10" ht="12.75" customHeight="1">
      <c r="A224" s="260" t="s">
        <v>195</v>
      </c>
      <c r="B224" s="174"/>
      <c r="C224" s="174"/>
      <c r="D224" s="174"/>
      <c r="E224" s="174"/>
      <c r="F224" s="174"/>
      <c r="G224" s="174"/>
      <c r="H224" s="174"/>
      <c r="I224" s="174"/>
      <c r="J224" s="175"/>
    </row>
    <row r="225" spans="1:10" ht="12.75" customHeight="1">
      <c r="A225" s="262" t="s">
        <v>140</v>
      </c>
      <c r="B225" s="152"/>
      <c r="C225" s="152"/>
      <c r="D225" s="153"/>
      <c r="E225" s="261"/>
      <c r="F225" s="183"/>
      <c r="G225" s="183"/>
      <c r="H225" s="183"/>
      <c r="I225" s="183"/>
      <c r="J225" s="184"/>
    </row>
    <row r="226" spans="1:10" ht="12.75" customHeight="1">
      <c r="A226" s="263" t="s">
        <v>163</v>
      </c>
      <c r="B226" s="256"/>
      <c r="C226" s="256"/>
      <c r="D226" s="257"/>
      <c r="E226" s="180"/>
      <c r="F226" s="164"/>
      <c r="G226" s="164"/>
      <c r="H226" s="164"/>
      <c r="I226" s="164"/>
      <c r="J226" s="165"/>
    </row>
    <row r="227" spans="1:10" ht="12.75" customHeight="1">
      <c r="A227" s="264" t="s">
        <v>196</v>
      </c>
      <c r="B227" s="174"/>
      <c r="C227" s="174"/>
      <c r="D227" s="175"/>
      <c r="E227" s="209"/>
      <c r="F227" s="174"/>
      <c r="G227" s="174"/>
      <c r="H227" s="174"/>
      <c r="I227" s="174"/>
      <c r="J227" s="175"/>
    </row>
    <row r="228" spans="1:10" ht="12.75" customHeight="1">
      <c r="A228" s="118"/>
      <c r="B228" s="114"/>
      <c r="C228" s="114"/>
      <c r="D228" s="114"/>
      <c r="E228" s="258" t="s">
        <v>143</v>
      </c>
      <c r="F228" s="164"/>
      <c r="G228" s="258" t="s">
        <v>144</v>
      </c>
      <c r="H228" s="164"/>
      <c r="I228" s="259" t="s">
        <v>145</v>
      </c>
      <c r="J228" s="165"/>
    </row>
    <row r="229" spans="1:10" ht="12.75" customHeight="1">
      <c r="A229" s="213" t="s">
        <v>146</v>
      </c>
      <c r="B229" s="174"/>
      <c r="C229" s="174"/>
      <c r="D229" s="175"/>
      <c r="E229" s="249"/>
      <c r="F229" s="175"/>
      <c r="G229" s="249"/>
      <c r="H229" s="175"/>
      <c r="I229" s="250"/>
      <c r="J229" s="175"/>
    </row>
    <row r="230" spans="1:10" ht="12.75" customHeight="1">
      <c r="A230" s="252" t="s">
        <v>147</v>
      </c>
      <c r="B230" s="174"/>
      <c r="C230" s="174"/>
      <c r="D230" s="175"/>
      <c r="E230" s="247"/>
      <c r="F230" s="175"/>
      <c r="G230" s="248"/>
      <c r="H230" s="175"/>
      <c r="I230" s="251"/>
      <c r="J230" s="175"/>
    </row>
    <row r="231" spans="1:10" ht="12.75" customHeight="1">
      <c r="A231" s="213" t="s">
        <v>148</v>
      </c>
      <c r="B231" s="174"/>
      <c r="C231" s="174"/>
      <c r="D231" s="175"/>
      <c r="E231" s="249"/>
      <c r="F231" s="175"/>
      <c r="G231" s="249"/>
      <c r="H231" s="175"/>
      <c r="I231" s="250"/>
      <c r="J231" s="175"/>
    </row>
    <row r="232" spans="1:10" ht="12.75" customHeight="1">
      <c r="A232" s="252" t="s">
        <v>149</v>
      </c>
      <c r="B232" s="174"/>
      <c r="C232" s="174"/>
      <c r="D232" s="175"/>
      <c r="E232" s="247"/>
      <c r="F232" s="175"/>
      <c r="G232" s="248"/>
      <c r="H232" s="175"/>
      <c r="I232" s="251"/>
      <c r="J232" s="175"/>
    </row>
    <row r="233" spans="1:10" ht="12.75" customHeight="1">
      <c r="A233" s="213" t="s">
        <v>150</v>
      </c>
      <c r="B233" s="174"/>
      <c r="C233" s="174"/>
      <c r="D233" s="175"/>
      <c r="E233" s="249"/>
      <c r="F233" s="175"/>
      <c r="G233" s="249"/>
      <c r="H233" s="175"/>
      <c r="I233" s="250"/>
      <c r="J233" s="175"/>
    </row>
    <row r="234" spans="1:10" ht="12.75" customHeight="1">
      <c r="A234" s="252" t="s">
        <v>151</v>
      </c>
      <c r="B234" s="174"/>
      <c r="C234" s="174"/>
      <c r="D234" s="175"/>
      <c r="E234" s="247"/>
      <c r="F234" s="175"/>
      <c r="G234" s="248"/>
      <c r="H234" s="175"/>
      <c r="I234" s="251"/>
      <c r="J234" s="175"/>
    </row>
    <row r="235" spans="1:10" ht="12.75" customHeight="1">
      <c r="A235" s="213" t="s">
        <v>152</v>
      </c>
      <c r="B235" s="174"/>
      <c r="C235" s="174"/>
      <c r="D235" s="175"/>
      <c r="E235" s="253"/>
      <c r="F235" s="175"/>
      <c r="G235" s="253"/>
      <c r="H235" s="175"/>
      <c r="I235" s="254"/>
      <c r="J235" s="175"/>
    </row>
    <row r="236" spans="1:10" ht="12.75" customHeight="1">
      <c r="A236" s="246"/>
      <c r="B236" s="174"/>
      <c r="C236" s="174"/>
      <c r="D236" s="175"/>
      <c r="E236" s="247"/>
      <c r="F236" s="175"/>
      <c r="G236" s="248"/>
      <c r="H236" s="175"/>
      <c r="I236" s="248"/>
      <c r="J236" s="175"/>
    </row>
    <row r="237" spans="1:10" ht="12.75" customHeight="1">
      <c r="A237" s="246"/>
      <c r="B237" s="174"/>
      <c r="C237" s="174"/>
      <c r="D237" s="175"/>
      <c r="E237" s="247"/>
      <c r="F237" s="175"/>
      <c r="G237" s="248"/>
      <c r="H237" s="175"/>
      <c r="I237" s="248"/>
      <c r="J237" s="175"/>
    </row>
    <row r="238" spans="1:10" ht="12.75" customHeight="1">
      <c r="A238" s="246"/>
      <c r="B238" s="174"/>
      <c r="C238" s="174"/>
      <c r="D238" s="175"/>
      <c r="E238" s="247"/>
      <c r="F238" s="175"/>
      <c r="G238" s="248"/>
      <c r="H238" s="175"/>
      <c r="I238" s="248"/>
      <c r="J238" s="175"/>
    </row>
    <row r="239" spans="1:10" ht="12.75" customHeight="1">
      <c r="A239" s="217" t="s">
        <v>153</v>
      </c>
      <c r="B239" s="174"/>
      <c r="C239" s="174"/>
      <c r="D239" s="175"/>
      <c r="E239" s="243">
        <f>SUM(E229:E238)</f>
        <v>0</v>
      </c>
      <c r="F239" s="175"/>
      <c r="G239" s="243">
        <f>SUM(G229:G238)</f>
        <v>0</v>
      </c>
      <c r="H239" s="175"/>
      <c r="I239" s="243">
        <f>SUM(I229:I238)</f>
        <v>0</v>
      </c>
      <c r="J239" s="175"/>
    </row>
    <row r="240" spans="1:10" ht="12.75" customHeight="1">
      <c r="A240" s="244" t="s">
        <v>154</v>
      </c>
      <c r="B240" s="152"/>
      <c r="C240" s="152"/>
      <c r="D240" s="152"/>
      <c r="E240" s="152"/>
      <c r="F240" s="152"/>
      <c r="G240" s="152"/>
      <c r="H240" s="152"/>
      <c r="I240" s="152"/>
      <c r="J240" s="153"/>
    </row>
    <row r="241" spans="1:10" ht="12.75" customHeight="1">
      <c r="A241" s="245" t="s">
        <v>155</v>
      </c>
      <c r="B241" s="168"/>
      <c r="C241" s="168"/>
      <c r="D241" s="168"/>
      <c r="E241" s="168"/>
      <c r="F241" s="168"/>
      <c r="G241" s="168"/>
      <c r="H241" s="168"/>
      <c r="I241" s="168"/>
      <c r="J241" s="169"/>
    </row>
    <row r="242" spans="1:10" ht="12.75" customHeight="1">
      <c r="A242" s="245" t="s">
        <v>156</v>
      </c>
      <c r="B242" s="168"/>
      <c r="C242" s="168"/>
      <c r="D242" s="168"/>
      <c r="E242" s="168"/>
      <c r="F242" s="168"/>
      <c r="G242" s="168"/>
      <c r="H242" s="168"/>
      <c r="I242" s="168"/>
      <c r="J242" s="169"/>
    </row>
    <row r="243" spans="1:10" ht="12.75" customHeight="1">
      <c r="A243" s="255" t="s">
        <v>157</v>
      </c>
      <c r="B243" s="256"/>
      <c r="C243" s="256"/>
      <c r="D243" s="256"/>
      <c r="E243" s="256"/>
      <c r="F243" s="256"/>
      <c r="G243" s="256"/>
      <c r="H243" s="256"/>
      <c r="I243" s="256"/>
      <c r="J243" s="257"/>
    </row>
    <row r="244" spans="1:10" ht="12.75" customHeight="1">
      <c r="A244" s="192"/>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6" t="s">
        <v>65</v>
      </c>
      <c r="B277" s="174"/>
      <c r="C277" s="174"/>
      <c r="D277" s="174"/>
      <c r="E277" s="174"/>
      <c r="F277" s="174"/>
      <c r="G277" s="204"/>
      <c r="H277" s="227" t="str">
        <f>'CONTACT INFORMATION'!$A$24</f>
        <v>San Luis Obispo</v>
      </c>
      <c r="I277" s="174"/>
      <c r="J277" s="175"/>
    </row>
    <row r="278" spans="1:10" ht="12.75" customHeight="1">
      <c r="A278" s="76"/>
      <c r="B278" s="76"/>
      <c r="C278" s="76"/>
      <c r="D278" s="76"/>
      <c r="E278" s="76"/>
      <c r="F278" s="76"/>
      <c r="G278" s="76"/>
      <c r="H278" s="76"/>
      <c r="I278" s="76"/>
      <c r="J278" s="76"/>
    </row>
    <row r="279" spans="1:10" ht="12.75" customHeight="1">
      <c r="A279" s="260" t="s">
        <v>197</v>
      </c>
      <c r="B279" s="174"/>
      <c r="C279" s="174"/>
      <c r="D279" s="174"/>
      <c r="E279" s="174"/>
      <c r="F279" s="174"/>
      <c r="G279" s="174"/>
      <c r="H279" s="174"/>
      <c r="I279" s="174"/>
      <c r="J279" s="175"/>
    </row>
    <row r="280" spans="1:10" ht="12.75" customHeight="1">
      <c r="A280" s="262" t="s">
        <v>140</v>
      </c>
      <c r="B280" s="152"/>
      <c r="C280" s="152"/>
      <c r="D280" s="153"/>
      <c r="E280" s="261"/>
      <c r="F280" s="183"/>
      <c r="G280" s="183"/>
      <c r="H280" s="183"/>
      <c r="I280" s="183"/>
      <c r="J280" s="184"/>
    </row>
    <row r="281" spans="1:10" ht="12.75" customHeight="1">
      <c r="A281" s="263" t="s">
        <v>163</v>
      </c>
      <c r="B281" s="256"/>
      <c r="C281" s="256"/>
      <c r="D281" s="257"/>
      <c r="E281" s="180"/>
      <c r="F281" s="164"/>
      <c r="G281" s="164"/>
      <c r="H281" s="164"/>
      <c r="I281" s="164"/>
      <c r="J281" s="165"/>
    </row>
    <row r="282" spans="1:10" ht="12.75" customHeight="1">
      <c r="A282" s="264" t="s">
        <v>198</v>
      </c>
      <c r="B282" s="174"/>
      <c r="C282" s="174"/>
      <c r="D282" s="175"/>
      <c r="E282" s="216"/>
      <c r="F282" s="174"/>
      <c r="G282" s="174"/>
      <c r="H282" s="174"/>
      <c r="I282" s="174"/>
      <c r="J282" s="175"/>
    </row>
    <row r="283" spans="1:10" ht="12.75" customHeight="1">
      <c r="A283" s="63"/>
      <c r="B283" s="65"/>
      <c r="C283" s="65"/>
      <c r="D283" s="65"/>
      <c r="E283" s="275" t="s">
        <v>143</v>
      </c>
      <c r="F283" s="174"/>
      <c r="G283" s="275" t="s">
        <v>144</v>
      </c>
      <c r="H283" s="174"/>
      <c r="I283" s="276" t="s">
        <v>145</v>
      </c>
      <c r="J283" s="175"/>
    </row>
    <row r="284" spans="1:10" ht="12.75" customHeight="1">
      <c r="A284" s="213" t="s">
        <v>146</v>
      </c>
      <c r="B284" s="174"/>
      <c r="C284" s="174"/>
      <c r="D284" s="175"/>
      <c r="E284" s="249"/>
      <c r="F284" s="175"/>
      <c r="G284" s="249"/>
      <c r="H284" s="175"/>
      <c r="I284" s="250"/>
      <c r="J284" s="175"/>
    </row>
    <row r="285" spans="1:10" ht="12.75" customHeight="1">
      <c r="A285" s="252" t="s">
        <v>147</v>
      </c>
      <c r="B285" s="174"/>
      <c r="C285" s="174"/>
      <c r="D285" s="175"/>
      <c r="E285" s="247"/>
      <c r="F285" s="175"/>
      <c r="G285" s="248"/>
      <c r="H285" s="175"/>
      <c r="I285" s="251"/>
      <c r="J285" s="175"/>
    </row>
    <row r="286" spans="1:10" ht="12.75" customHeight="1">
      <c r="A286" s="213" t="s">
        <v>148</v>
      </c>
      <c r="B286" s="174"/>
      <c r="C286" s="174"/>
      <c r="D286" s="175"/>
      <c r="E286" s="249"/>
      <c r="F286" s="175"/>
      <c r="G286" s="249"/>
      <c r="H286" s="175"/>
      <c r="I286" s="250"/>
      <c r="J286" s="175"/>
    </row>
    <row r="287" spans="1:10" ht="12.75" customHeight="1">
      <c r="A287" s="252" t="s">
        <v>149</v>
      </c>
      <c r="B287" s="174"/>
      <c r="C287" s="174"/>
      <c r="D287" s="175"/>
      <c r="E287" s="247"/>
      <c r="F287" s="175"/>
      <c r="G287" s="248"/>
      <c r="H287" s="175"/>
      <c r="I287" s="251"/>
      <c r="J287" s="175"/>
    </row>
    <row r="288" spans="1:10" ht="12.75" customHeight="1">
      <c r="A288" s="213" t="s">
        <v>150</v>
      </c>
      <c r="B288" s="174"/>
      <c r="C288" s="174"/>
      <c r="D288" s="175"/>
      <c r="E288" s="249"/>
      <c r="F288" s="175"/>
      <c r="G288" s="249"/>
      <c r="H288" s="175"/>
      <c r="I288" s="250"/>
      <c r="J288" s="175"/>
    </row>
    <row r="289" spans="1:10" ht="12.75" customHeight="1">
      <c r="A289" s="252" t="s">
        <v>151</v>
      </c>
      <c r="B289" s="174"/>
      <c r="C289" s="174"/>
      <c r="D289" s="175"/>
      <c r="E289" s="247"/>
      <c r="F289" s="175"/>
      <c r="G289" s="248"/>
      <c r="H289" s="175"/>
      <c r="I289" s="251"/>
      <c r="J289" s="175"/>
    </row>
    <row r="290" spans="1:10" ht="12.75" customHeight="1">
      <c r="A290" s="213" t="s">
        <v>152</v>
      </c>
      <c r="B290" s="174"/>
      <c r="C290" s="174"/>
      <c r="D290" s="175"/>
      <c r="E290" s="253"/>
      <c r="F290" s="175"/>
      <c r="G290" s="253"/>
      <c r="H290" s="175"/>
      <c r="I290" s="254"/>
      <c r="J290" s="175"/>
    </row>
    <row r="291" spans="1:10" ht="12.75" customHeight="1">
      <c r="A291" s="246"/>
      <c r="B291" s="174"/>
      <c r="C291" s="174"/>
      <c r="D291" s="175"/>
      <c r="E291" s="247"/>
      <c r="F291" s="175"/>
      <c r="G291" s="248"/>
      <c r="H291" s="175"/>
      <c r="I291" s="248"/>
      <c r="J291" s="175"/>
    </row>
    <row r="292" spans="1:10" ht="12.75" customHeight="1">
      <c r="A292" s="246"/>
      <c r="B292" s="174"/>
      <c r="C292" s="174"/>
      <c r="D292" s="175"/>
      <c r="E292" s="247"/>
      <c r="F292" s="175"/>
      <c r="G292" s="248"/>
      <c r="H292" s="175"/>
      <c r="I292" s="248"/>
      <c r="J292" s="175"/>
    </row>
    <row r="293" spans="1:10" ht="12.75" customHeight="1">
      <c r="A293" s="246"/>
      <c r="B293" s="174"/>
      <c r="C293" s="174"/>
      <c r="D293" s="175"/>
      <c r="E293" s="247"/>
      <c r="F293" s="175"/>
      <c r="G293" s="248"/>
      <c r="H293" s="175"/>
      <c r="I293" s="248"/>
      <c r="J293" s="175"/>
    </row>
    <row r="294" spans="1:10" ht="12.75" customHeight="1">
      <c r="A294" s="217" t="s">
        <v>153</v>
      </c>
      <c r="B294" s="174"/>
      <c r="C294" s="174"/>
      <c r="D294" s="175"/>
      <c r="E294" s="243">
        <f>SUM(E284:E293)</f>
        <v>0</v>
      </c>
      <c r="F294" s="175"/>
      <c r="G294" s="243">
        <f>SUM(G284:G293)</f>
        <v>0</v>
      </c>
      <c r="H294" s="175"/>
      <c r="I294" s="243">
        <f>SUM(I284:I293)</f>
        <v>0</v>
      </c>
      <c r="J294" s="175"/>
    </row>
    <row r="295" spans="1:10" ht="12.75" customHeight="1">
      <c r="A295" s="244" t="s">
        <v>154</v>
      </c>
      <c r="B295" s="152"/>
      <c r="C295" s="152"/>
      <c r="D295" s="152"/>
      <c r="E295" s="152"/>
      <c r="F295" s="152"/>
      <c r="G295" s="152"/>
      <c r="H295" s="152"/>
      <c r="I295" s="152"/>
      <c r="J295" s="153"/>
    </row>
    <row r="296" spans="1:10" ht="12.75" customHeight="1">
      <c r="A296" s="245" t="s">
        <v>155</v>
      </c>
      <c r="B296" s="168"/>
      <c r="C296" s="168"/>
      <c r="D296" s="168"/>
      <c r="E296" s="168"/>
      <c r="F296" s="168"/>
      <c r="G296" s="168"/>
      <c r="H296" s="168"/>
      <c r="I296" s="168"/>
      <c r="J296" s="169"/>
    </row>
    <row r="297" spans="1:10" ht="12.75" customHeight="1">
      <c r="A297" s="245" t="s">
        <v>156</v>
      </c>
      <c r="B297" s="168"/>
      <c r="C297" s="168"/>
      <c r="D297" s="168"/>
      <c r="E297" s="168"/>
      <c r="F297" s="168"/>
      <c r="G297" s="168"/>
      <c r="H297" s="168"/>
      <c r="I297" s="168"/>
      <c r="J297" s="169"/>
    </row>
    <row r="298" spans="1:10" ht="12.75" customHeight="1">
      <c r="A298" s="255" t="s">
        <v>157</v>
      </c>
      <c r="B298" s="256"/>
      <c r="C298" s="256"/>
      <c r="D298" s="256"/>
      <c r="E298" s="256"/>
      <c r="F298" s="256"/>
      <c r="G298" s="256"/>
      <c r="H298" s="256"/>
      <c r="I298" s="256"/>
      <c r="J298" s="257"/>
    </row>
    <row r="299" spans="1:10" ht="12.75" customHeight="1">
      <c r="A299" s="266"/>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6" t="s">
        <v>65</v>
      </c>
      <c r="B330" s="174"/>
      <c r="C330" s="174"/>
      <c r="D330" s="174"/>
      <c r="E330" s="174"/>
      <c r="F330" s="174"/>
      <c r="G330" s="204"/>
      <c r="H330" s="227" t="str">
        <f>'CONTACT INFORMATION'!$A$24</f>
        <v>San Luis Obispo</v>
      </c>
      <c r="I330" s="174"/>
      <c r="J330" s="175"/>
    </row>
    <row r="331" spans="1:10" ht="12.75" customHeight="1">
      <c r="A331" s="76"/>
      <c r="B331" s="76"/>
      <c r="C331" s="76"/>
      <c r="D331" s="76"/>
      <c r="E331" s="76"/>
      <c r="F331" s="76"/>
      <c r="G331" s="76"/>
      <c r="H331" s="76"/>
      <c r="I331" s="76"/>
      <c r="J331" s="76"/>
    </row>
    <row r="332" spans="1:10" ht="12.75" customHeight="1">
      <c r="A332" s="260" t="s">
        <v>199</v>
      </c>
      <c r="B332" s="174"/>
      <c r="C332" s="174"/>
      <c r="D332" s="174"/>
      <c r="E332" s="174"/>
      <c r="F332" s="174"/>
      <c r="G332" s="174"/>
      <c r="H332" s="174"/>
      <c r="I332" s="174"/>
      <c r="J332" s="175"/>
    </row>
    <row r="333" spans="1:10" ht="12.75" customHeight="1">
      <c r="A333" s="262" t="s">
        <v>140</v>
      </c>
      <c r="B333" s="152"/>
      <c r="C333" s="152"/>
      <c r="D333" s="153"/>
      <c r="E333" s="261"/>
      <c r="F333" s="183"/>
      <c r="G333" s="183"/>
      <c r="H333" s="183"/>
      <c r="I333" s="183"/>
      <c r="J333" s="184"/>
    </row>
    <row r="334" spans="1:10" ht="12.75" customHeight="1">
      <c r="A334" s="263" t="s">
        <v>163</v>
      </c>
      <c r="B334" s="256"/>
      <c r="C334" s="256"/>
      <c r="D334" s="257"/>
      <c r="E334" s="180"/>
      <c r="F334" s="164"/>
      <c r="G334" s="164"/>
      <c r="H334" s="164"/>
      <c r="I334" s="164"/>
      <c r="J334" s="165"/>
    </row>
    <row r="335" spans="1:10" ht="12.75" customHeight="1">
      <c r="A335" s="264" t="s">
        <v>200</v>
      </c>
      <c r="B335" s="174"/>
      <c r="C335" s="174"/>
      <c r="D335" s="175"/>
      <c r="E335" s="216"/>
      <c r="F335" s="174"/>
      <c r="G335" s="174"/>
      <c r="H335" s="174"/>
      <c r="I335" s="174"/>
      <c r="J335" s="175"/>
    </row>
    <row r="336" spans="1:10" ht="12.75" customHeight="1">
      <c r="A336" s="63"/>
      <c r="B336" s="65"/>
      <c r="C336" s="65"/>
      <c r="D336" s="65"/>
      <c r="E336" s="275" t="s">
        <v>143</v>
      </c>
      <c r="F336" s="174"/>
      <c r="G336" s="275" t="s">
        <v>144</v>
      </c>
      <c r="H336" s="174"/>
      <c r="I336" s="276" t="s">
        <v>145</v>
      </c>
      <c r="J336" s="175"/>
    </row>
    <row r="337" spans="1:10" ht="12.75" customHeight="1">
      <c r="A337" s="213" t="s">
        <v>146</v>
      </c>
      <c r="B337" s="174"/>
      <c r="C337" s="174"/>
      <c r="D337" s="175"/>
      <c r="E337" s="249"/>
      <c r="F337" s="175"/>
      <c r="G337" s="249"/>
      <c r="H337" s="175"/>
      <c r="I337" s="250"/>
      <c r="J337" s="175"/>
    </row>
    <row r="338" spans="1:10" ht="12.75" customHeight="1">
      <c r="A338" s="252" t="s">
        <v>147</v>
      </c>
      <c r="B338" s="174"/>
      <c r="C338" s="174"/>
      <c r="D338" s="175"/>
      <c r="E338" s="247"/>
      <c r="F338" s="175"/>
      <c r="G338" s="248"/>
      <c r="H338" s="175"/>
      <c r="I338" s="251"/>
      <c r="J338" s="175"/>
    </row>
    <row r="339" spans="1:10" ht="12.75" customHeight="1">
      <c r="A339" s="213" t="s">
        <v>148</v>
      </c>
      <c r="B339" s="174"/>
      <c r="C339" s="174"/>
      <c r="D339" s="175"/>
      <c r="E339" s="249"/>
      <c r="F339" s="175"/>
      <c r="G339" s="249"/>
      <c r="H339" s="175"/>
      <c r="I339" s="250"/>
      <c r="J339" s="175"/>
    </row>
    <row r="340" spans="1:10" ht="12.75" customHeight="1">
      <c r="A340" s="252" t="s">
        <v>149</v>
      </c>
      <c r="B340" s="174"/>
      <c r="C340" s="174"/>
      <c r="D340" s="175"/>
      <c r="E340" s="247"/>
      <c r="F340" s="175"/>
      <c r="G340" s="248"/>
      <c r="H340" s="175"/>
      <c r="I340" s="251"/>
      <c r="J340" s="175"/>
    </row>
    <row r="341" spans="1:10" ht="12.75" customHeight="1">
      <c r="A341" s="213" t="s">
        <v>150</v>
      </c>
      <c r="B341" s="174"/>
      <c r="C341" s="174"/>
      <c r="D341" s="175"/>
      <c r="E341" s="249"/>
      <c r="F341" s="175"/>
      <c r="G341" s="249"/>
      <c r="H341" s="175"/>
      <c r="I341" s="250"/>
      <c r="J341" s="175"/>
    </row>
    <row r="342" spans="1:10" ht="12.75" customHeight="1">
      <c r="A342" s="252" t="s">
        <v>151</v>
      </c>
      <c r="B342" s="174"/>
      <c r="C342" s="174"/>
      <c r="D342" s="175"/>
      <c r="E342" s="247"/>
      <c r="F342" s="175"/>
      <c r="G342" s="248"/>
      <c r="H342" s="175"/>
      <c r="I342" s="251"/>
      <c r="J342" s="175"/>
    </row>
    <row r="343" spans="1:10" ht="12.75" customHeight="1">
      <c r="A343" s="213" t="s">
        <v>152</v>
      </c>
      <c r="B343" s="174"/>
      <c r="C343" s="174"/>
      <c r="D343" s="175"/>
      <c r="E343" s="253"/>
      <c r="F343" s="175"/>
      <c r="G343" s="253"/>
      <c r="H343" s="175"/>
      <c r="I343" s="254"/>
      <c r="J343" s="175"/>
    </row>
    <row r="344" spans="1:10" ht="12.75" customHeight="1">
      <c r="A344" s="246"/>
      <c r="B344" s="174"/>
      <c r="C344" s="174"/>
      <c r="D344" s="175"/>
      <c r="E344" s="247"/>
      <c r="F344" s="175"/>
      <c r="G344" s="248"/>
      <c r="H344" s="175"/>
      <c r="I344" s="248"/>
      <c r="J344" s="175"/>
    </row>
    <row r="345" spans="1:10" ht="12.75" customHeight="1">
      <c r="A345" s="246"/>
      <c r="B345" s="174"/>
      <c r="C345" s="174"/>
      <c r="D345" s="175"/>
      <c r="E345" s="247"/>
      <c r="F345" s="175"/>
      <c r="G345" s="248"/>
      <c r="H345" s="175"/>
      <c r="I345" s="248"/>
      <c r="J345" s="175"/>
    </row>
    <row r="346" spans="1:10" ht="12.75" customHeight="1">
      <c r="A346" s="246"/>
      <c r="B346" s="174"/>
      <c r="C346" s="174"/>
      <c r="D346" s="175"/>
      <c r="E346" s="247"/>
      <c r="F346" s="175"/>
      <c r="G346" s="248"/>
      <c r="H346" s="175"/>
      <c r="I346" s="248"/>
      <c r="J346" s="175"/>
    </row>
    <row r="347" spans="1:10" ht="12.75" customHeight="1">
      <c r="A347" s="217" t="s">
        <v>153</v>
      </c>
      <c r="B347" s="174"/>
      <c r="C347" s="174"/>
      <c r="D347" s="175"/>
      <c r="E347" s="243">
        <f>SUM(E337:E346)</f>
        <v>0</v>
      </c>
      <c r="F347" s="175"/>
      <c r="G347" s="243">
        <f>SUM(G337:G346)</f>
        <v>0</v>
      </c>
      <c r="H347" s="175"/>
      <c r="I347" s="243">
        <f>SUM(I337:I346)</f>
        <v>0</v>
      </c>
      <c r="J347" s="175"/>
    </row>
    <row r="348" spans="1:10" ht="12.75" customHeight="1">
      <c r="A348" s="244" t="s">
        <v>154</v>
      </c>
      <c r="B348" s="152"/>
      <c r="C348" s="152"/>
      <c r="D348" s="152"/>
      <c r="E348" s="152"/>
      <c r="F348" s="152"/>
      <c r="G348" s="152"/>
      <c r="H348" s="152"/>
      <c r="I348" s="152"/>
      <c r="J348" s="153"/>
    </row>
    <row r="349" spans="1:10" ht="12.75" customHeight="1">
      <c r="A349" s="245" t="s">
        <v>155</v>
      </c>
      <c r="B349" s="168"/>
      <c r="C349" s="168"/>
      <c r="D349" s="168"/>
      <c r="E349" s="168"/>
      <c r="F349" s="168"/>
      <c r="G349" s="168"/>
      <c r="H349" s="168"/>
      <c r="I349" s="168"/>
      <c r="J349" s="169"/>
    </row>
    <row r="350" spans="1:10" ht="12.75" customHeight="1">
      <c r="A350" s="245" t="s">
        <v>156</v>
      </c>
      <c r="B350" s="168"/>
      <c r="C350" s="168"/>
      <c r="D350" s="168"/>
      <c r="E350" s="168"/>
      <c r="F350" s="168"/>
      <c r="G350" s="168"/>
      <c r="H350" s="168"/>
      <c r="I350" s="168"/>
      <c r="J350" s="169"/>
    </row>
    <row r="351" spans="1:10" ht="12.75" customHeight="1">
      <c r="A351" s="255" t="s">
        <v>157</v>
      </c>
      <c r="B351" s="256"/>
      <c r="C351" s="256"/>
      <c r="D351" s="256"/>
      <c r="E351" s="256"/>
      <c r="F351" s="256"/>
      <c r="G351" s="256"/>
      <c r="H351" s="256"/>
      <c r="I351" s="256"/>
      <c r="J351" s="257"/>
    </row>
    <row r="352" spans="1:10" ht="12.75" customHeight="1">
      <c r="A352" s="266"/>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6" t="s">
        <v>65</v>
      </c>
      <c r="B384" s="174"/>
      <c r="C384" s="174"/>
      <c r="D384" s="174"/>
      <c r="E384" s="174"/>
      <c r="F384" s="174"/>
      <c r="G384" s="204"/>
      <c r="H384" s="227" t="str">
        <f>'CONTACT INFORMATION'!$A$24</f>
        <v>San Luis Obispo</v>
      </c>
      <c r="I384" s="174"/>
      <c r="J384" s="175"/>
    </row>
    <row r="385" spans="1:10" ht="12.75" customHeight="1">
      <c r="A385" s="76"/>
      <c r="B385" s="76"/>
      <c r="C385" s="76"/>
      <c r="D385" s="76"/>
      <c r="E385" s="76"/>
      <c r="F385" s="76"/>
      <c r="G385" s="76"/>
      <c r="H385" s="76"/>
      <c r="I385" s="76"/>
      <c r="J385" s="76"/>
    </row>
    <row r="386" spans="1:10" ht="12.75" customHeight="1">
      <c r="A386" s="260" t="s">
        <v>201</v>
      </c>
      <c r="B386" s="174"/>
      <c r="C386" s="174"/>
      <c r="D386" s="174"/>
      <c r="E386" s="174"/>
      <c r="F386" s="174"/>
      <c r="G386" s="174"/>
      <c r="H386" s="174"/>
      <c r="I386" s="174"/>
      <c r="J386" s="175"/>
    </row>
    <row r="387" spans="1:10" ht="12.75" customHeight="1">
      <c r="A387" s="262" t="s">
        <v>140</v>
      </c>
      <c r="B387" s="152"/>
      <c r="C387" s="152"/>
      <c r="D387" s="153"/>
      <c r="E387" s="261"/>
      <c r="F387" s="183"/>
      <c r="G387" s="183"/>
      <c r="H387" s="183"/>
      <c r="I387" s="183"/>
      <c r="J387" s="184"/>
    </row>
    <row r="388" spans="1:10" ht="12.75" customHeight="1">
      <c r="A388" s="263" t="s">
        <v>163</v>
      </c>
      <c r="B388" s="256"/>
      <c r="C388" s="256"/>
      <c r="D388" s="257"/>
      <c r="E388" s="180"/>
      <c r="F388" s="164"/>
      <c r="G388" s="164"/>
      <c r="H388" s="164"/>
      <c r="I388" s="164"/>
      <c r="J388" s="165"/>
    </row>
    <row r="389" spans="1:10" ht="12.75" customHeight="1">
      <c r="A389" s="264" t="s">
        <v>202</v>
      </c>
      <c r="B389" s="174"/>
      <c r="C389" s="174"/>
      <c r="D389" s="175"/>
      <c r="E389" s="216"/>
      <c r="F389" s="174"/>
      <c r="G389" s="174"/>
      <c r="H389" s="174"/>
      <c r="I389" s="174"/>
      <c r="J389" s="175"/>
    </row>
    <row r="390" spans="1:10" ht="12.75" customHeight="1">
      <c r="A390" s="63"/>
      <c r="B390" s="65"/>
      <c r="C390" s="65"/>
      <c r="D390" s="65"/>
      <c r="E390" s="275" t="s">
        <v>143</v>
      </c>
      <c r="F390" s="174"/>
      <c r="G390" s="275" t="s">
        <v>144</v>
      </c>
      <c r="H390" s="174"/>
      <c r="I390" s="276" t="s">
        <v>145</v>
      </c>
      <c r="J390" s="175"/>
    </row>
    <row r="391" spans="1:10" ht="12.75" customHeight="1">
      <c r="A391" s="213" t="s">
        <v>146</v>
      </c>
      <c r="B391" s="174"/>
      <c r="C391" s="174"/>
      <c r="D391" s="175"/>
      <c r="E391" s="249"/>
      <c r="F391" s="175"/>
      <c r="G391" s="249"/>
      <c r="H391" s="175"/>
      <c r="I391" s="250"/>
      <c r="J391" s="175"/>
    </row>
    <row r="392" spans="1:10" ht="12.75" customHeight="1">
      <c r="A392" s="252" t="s">
        <v>147</v>
      </c>
      <c r="B392" s="174"/>
      <c r="C392" s="174"/>
      <c r="D392" s="175"/>
      <c r="E392" s="247"/>
      <c r="F392" s="175"/>
      <c r="G392" s="248"/>
      <c r="H392" s="175"/>
      <c r="I392" s="251"/>
      <c r="J392" s="175"/>
    </row>
    <row r="393" spans="1:10" ht="12.75" customHeight="1">
      <c r="A393" s="213" t="s">
        <v>148</v>
      </c>
      <c r="B393" s="174"/>
      <c r="C393" s="174"/>
      <c r="D393" s="175"/>
      <c r="E393" s="249"/>
      <c r="F393" s="175"/>
      <c r="G393" s="249"/>
      <c r="H393" s="175"/>
      <c r="I393" s="250"/>
      <c r="J393" s="175"/>
    </row>
    <row r="394" spans="1:10" ht="12.75" customHeight="1">
      <c r="A394" s="252" t="s">
        <v>149</v>
      </c>
      <c r="B394" s="174"/>
      <c r="C394" s="174"/>
      <c r="D394" s="175"/>
      <c r="E394" s="247"/>
      <c r="F394" s="175"/>
      <c r="G394" s="248"/>
      <c r="H394" s="175"/>
      <c r="I394" s="251"/>
      <c r="J394" s="175"/>
    </row>
    <row r="395" spans="1:10" ht="12.75" customHeight="1">
      <c r="A395" s="213" t="s">
        <v>150</v>
      </c>
      <c r="B395" s="174"/>
      <c r="C395" s="174"/>
      <c r="D395" s="175"/>
      <c r="E395" s="249"/>
      <c r="F395" s="175"/>
      <c r="G395" s="249"/>
      <c r="H395" s="175"/>
      <c r="I395" s="250"/>
      <c r="J395" s="175"/>
    </row>
    <row r="396" spans="1:10" ht="12.75" customHeight="1">
      <c r="A396" s="252" t="s">
        <v>151</v>
      </c>
      <c r="B396" s="174"/>
      <c r="C396" s="174"/>
      <c r="D396" s="175"/>
      <c r="E396" s="247"/>
      <c r="F396" s="175"/>
      <c r="G396" s="248"/>
      <c r="H396" s="175"/>
      <c r="I396" s="251"/>
      <c r="J396" s="175"/>
    </row>
    <row r="397" spans="1:10" ht="12.75" customHeight="1">
      <c r="A397" s="213" t="s">
        <v>152</v>
      </c>
      <c r="B397" s="174"/>
      <c r="C397" s="174"/>
      <c r="D397" s="175"/>
      <c r="E397" s="253"/>
      <c r="F397" s="175"/>
      <c r="G397" s="253"/>
      <c r="H397" s="175"/>
      <c r="I397" s="254"/>
      <c r="J397" s="175"/>
    </row>
    <row r="398" spans="1:10" ht="12.75" customHeight="1">
      <c r="A398" s="246"/>
      <c r="B398" s="174"/>
      <c r="C398" s="174"/>
      <c r="D398" s="175"/>
      <c r="E398" s="247"/>
      <c r="F398" s="175"/>
      <c r="G398" s="248"/>
      <c r="H398" s="175"/>
      <c r="I398" s="248"/>
      <c r="J398" s="175"/>
    </row>
    <row r="399" spans="1:10" ht="12.75" customHeight="1">
      <c r="A399" s="246"/>
      <c r="B399" s="174"/>
      <c r="C399" s="174"/>
      <c r="D399" s="175"/>
      <c r="E399" s="247"/>
      <c r="F399" s="175"/>
      <c r="G399" s="248"/>
      <c r="H399" s="175"/>
      <c r="I399" s="248"/>
      <c r="J399" s="175"/>
    </row>
    <row r="400" spans="1:10" ht="12.75" customHeight="1">
      <c r="A400" s="246"/>
      <c r="B400" s="174"/>
      <c r="C400" s="174"/>
      <c r="D400" s="175"/>
      <c r="E400" s="247"/>
      <c r="F400" s="175"/>
      <c r="G400" s="248"/>
      <c r="H400" s="175"/>
      <c r="I400" s="248"/>
      <c r="J400" s="175"/>
    </row>
    <row r="401" spans="1:10" ht="12.75" customHeight="1">
      <c r="A401" s="217" t="s">
        <v>153</v>
      </c>
      <c r="B401" s="174"/>
      <c r="C401" s="174"/>
      <c r="D401" s="175"/>
      <c r="E401" s="243">
        <f>SUM(E391:E400)</f>
        <v>0</v>
      </c>
      <c r="F401" s="175"/>
      <c r="G401" s="243">
        <f>SUM(G391:G400)</f>
        <v>0</v>
      </c>
      <c r="H401" s="175"/>
      <c r="I401" s="243">
        <f>SUM(I391:I400)</f>
        <v>0</v>
      </c>
      <c r="J401" s="175"/>
    </row>
    <row r="402" spans="1:10" ht="12.75" customHeight="1">
      <c r="A402" s="244" t="s">
        <v>154</v>
      </c>
      <c r="B402" s="152"/>
      <c r="C402" s="152"/>
      <c r="D402" s="152"/>
      <c r="E402" s="152"/>
      <c r="F402" s="152"/>
      <c r="G402" s="152"/>
      <c r="H402" s="152"/>
      <c r="I402" s="152"/>
      <c r="J402" s="153"/>
    </row>
    <row r="403" spans="1:10" ht="12.75" customHeight="1">
      <c r="A403" s="245" t="s">
        <v>155</v>
      </c>
      <c r="B403" s="168"/>
      <c r="C403" s="168"/>
      <c r="D403" s="168"/>
      <c r="E403" s="168"/>
      <c r="F403" s="168"/>
      <c r="G403" s="168"/>
      <c r="H403" s="168"/>
      <c r="I403" s="168"/>
      <c r="J403" s="169"/>
    </row>
    <row r="404" spans="1:10" ht="12.75" customHeight="1">
      <c r="A404" s="245" t="s">
        <v>156</v>
      </c>
      <c r="B404" s="168"/>
      <c r="C404" s="168"/>
      <c r="D404" s="168"/>
      <c r="E404" s="168"/>
      <c r="F404" s="168"/>
      <c r="G404" s="168"/>
      <c r="H404" s="168"/>
      <c r="I404" s="168"/>
      <c r="J404" s="169"/>
    </row>
    <row r="405" spans="1:10" ht="12.75" customHeight="1">
      <c r="A405" s="255" t="s">
        <v>157</v>
      </c>
      <c r="B405" s="256"/>
      <c r="C405" s="256"/>
      <c r="D405" s="256"/>
      <c r="E405" s="256"/>
      <c r="F405" s="256"/>
      <c r="G405" s="256"/>
      <c r="H405" s="256"/>
      <c r="I405" s="256"/>
      <c r="J405" s="257"/>
    </row>
    <row r="406" spans="1:10" ht="12.75" customHeight="1">
      <c r="A406" s="266"/>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6" t="s">
        <v>65</v>
      </c>
      <c r="B438" s="174"/>
      <c r="C438" s="174"/>
      <c r="D438" s="174"/>
      <c r="E438" s="174"/>
      <c r="F438" s="174"/>
      <c r="G438" s="204"/>
      <c r="H438" s="227" t="str">
        <f>'CONTACT INFORMATION'!$A$24</f>
        <v>San Luis Obispo</v>
      </c>
      <c r="I438" s="174"/>
      <c r="J438" s="175"/>
    </row>
    <row r="439" spans="1:10" ht="12.75" customHeight="1">
      <c r="A439" s="76"/>
      <c r="B439" s="76"/>
      <c r="C439" s="76"/>
      <c r="D439" s="76"/>
      <c r="E439" s="76"/>
      <c r="F439" s="76"/>
      <c r="G439" s="76"/>
      <c r="H439" s="76"/>
      <c r="I439" s="76"/>
      <c r="J439" s="76"/>
    </row>
    <row r="440" spans="1:10" ht="12.75" customHeight="1">
      <c r="A440" s="260" t="s">
        <v>203</v>
      </c>
      <c r="B440" s="174"/>
      <c r="C440" s="174"/>
      <c r="D440" s="174"/>
      <c r="E440" s="174"/>
      <c r="F440" s="174"/>
      <c r="G440" s="174"/>
      <c r="H440" s="174"/>
      <c r="I440" s="174"/>
      <c r="J440" s="175"/>
    </row>
    <row r="441" spans="1:10" ht="12.75" customHeight="1">
      <c r="A441" s="262" t="s">
        <v>140</v>
      </c>
      <c r="B441" s="152"/>
      <c r="C441" s="152"/>
      <c r="D441" s="153"/>
      <c r="E441" s="261"/>
      <c r="F441" s="183"/>
      <c r="G441" s="183"/>
      <c r="H441" s="183"/>
      <c r="I441" s="183"/>
      <c r="J441" s="184"/>
    </row>
    <row r="442" spans="1:10" ht="12.75" customHeight="1">
      <c r="A442" s="263" t="s">
        <v>163</v>
      </c>
      <c r="B442" s="256"/>
      <c r="C442" s="256"/>
      <c r="D442" s="257"/>
      <c r="E442" s="180"/>
      <c r="F442" s="164"/>
      <c r="G442" s="164"/>
      <c r="H442" s="164"/>
      <c r="I442" s="164"/>
      <c r="J442" s="165"/>
    </row>
    <row r="443" spans="1:10" ht="12.75" customHeight="1">
      <c r="A443" s="264" t="s">
        <v>204</v>
      </c>
      <c r="B443" s="174"/>
      <c r="C443" s="174"/>
      <c r="D443" s="175"/>
      <c r="E443" s="216"/>
      <c r="F443" s="174"/>
      <c r="G443" s="174"/>
      <c r="H443" s="174"/>
      <c r="I443" s="174"/>
      <c r="J443" s="175"/>
    </row>
    <row r="444" spans="1:10" ht="12.75" customHeight="1">
      <c r="A444" s="63"/>
      <c r="B444" s="65"/>
      <c r="C444" s="65"/>
      <c r="D444" s="65"/>
      <c r="E444" s="275" t="s">
        <v>143</v>
      </c>
      <c r="F444" s="174"/>
      <c r="G444" s="275" t="s">
        <v>144</v>
      </c>
      <c r="H444" s="174"/>
      <c r="I444" s="276" t="s">
        <v>145</v>
      </c>
      <c r="J444" s="175"/>
    </row>
    <row r="445" spans="1:10" ht="12.75" customHeight="1">
      <c r="A445" s="213" t="s">
        <v>146</v>
      </c>
      <c r="B445" s="174"/>
      <c r="C445" s="174"/>
      <c r="D445" s="175"/>
      <c r="E445" s="249"/>
      <c r="F445" s="175"/>
      <c r="G445" s="249"/>
      <c r="H445" s="175"/>
      <c r="I445" s="250"/>
      <c r="J445" s="175"/>
    </row>
    <row r="446" spans="1:10" ht="12.75" customHeight="1">
      <c r="A446" s="252" t="s">
        <v>147</v>
      </c>
      <c r="B446" s="174"/>
      <c r="C446" s="174"/>
      <c r="D446" s="175"/>
      <c r="E446" s="247"/>
      <c r="F446" s="175"/>
      <c r="G446" s="248"/>
      <c r="H446" s="175"/>
      <c r="I446" s="251"/>
      <c r="J446" s="175"/>
    </row>
    <row r="447" spans="1:10" ht="12.75" customHeight="1">
      <c r="A447" s="213" t="s">
        <v>148</v>
      </c>
      <c r="B447" s="174"/>
      <c r="C447" s="174"/>
      <c r="D447" s="175"/>
      <c r="E447" s="249"/>
      <c r="F447" s="175"/>
      <c r="G447" s="249"/>
      <c r="H447" s="175"/>
      <c r="I447" s="250"/>
      <c r="J447" s="175"/>
    </row>
    <row r="448" spans="1:10" ht="12.75" customHeight="1">
      <c r="A448" s="252" t="s">
        <v>149</v>
      </c>
      <c r="B448" s="174"/>
      <c r="C448" s="174"/>
      <c r="D448" s="175"/>
      <c r="E448" s="247"/>
      <c r="F448" s="175"/>
      <c r="G448" s="248"/>
      <c r="H448" s="175"/>
      <c r="I448" s="251"/>
      <c r="J448" s="175"/>
    </row>
    <row r="449" spans="1:10" ht="12.75" customHeight="1">
      <c r="A449" s="213" t="s">
        <v>150</v>
      </c>
      <c r="B449" s="174"/>
      <c r="C449" s="174"/>
      <c r="D449" s="175"/>
      <c r="E449" s="249"/>
      <c r="F449" s="175"/>
      <c r="G449" s="249"/>
      <c r="H449" s="175"/>
      <c r="I449" s="250"/>
      <c r="J449" s="175"/>
    </row>
    <row r="450" spans="1:10" ht="12.75" customHeight="1">
      <c r="A450" s="252" t="s">
        <v>151</v>
      </c>
      <c r="B450" s="174"/>
      <c r="C450" s="174"/>
      <c r="D450" s="175"/>
      <c r="E450" s="247"/>
      <c r="F450" s="175"/>
      <c r="G450" s="248"/>
      <c r="H450" s="175"/>
      <c r="I450" s="251"/>
      <c r="J450" s="175"/>
    </row>
    <row r="451" spans="1:10" ht="12.75" customHeight="1">
      <c r="A451" s="213" t="s">
        <v>152</v>
      </c>
      <c r="B451" s="174"/>
      <c r="C451" s="174"/>
      <c r="D451" s="175"/>
      <c r="E451" s="253"/>
      <c r="F451" s="175"/>
      <c r="G451" s="253"/>
      <c r="H451" s="175"/>
      <c r="I451" s="254"/>
      <c r="J451" s="175"/>
    </row>
    <row r="452" spans="1:10" ht="12.75" customHeight="1">
      <c r="A452" s="246"/>
      <c r="B452" s="174"/>
      <c r="C452" s="174"/>
      <c r="D452" s="175"/>
      <c r="E452" s="247"/>
      <c r="F452" s="175"/>
      <c r="G452" s="248"/>
      <c r="H452" s="175"/>
      <c r="I452" s="248"/>
      <c r="J452" s="175"/>
    </row>
    <row r="453" spans="1:10" ht="12.75" customHeight="1">
      <c r="A453" s="246"/>
      <c r="B453" s="174"/>
      <c r="C453" s="174"/>
      <c r="D453" s="175"/>
      <c r="E453" s="247"/>
      <c r="F453" s="175"/>
      <c r="G453" s="248"/>
      <c r="H453" s="175"/>
      <c r="I453" s="248"/>
      <c r="J453" s="175"/>
    </row>
    <row r="454" spans="1:10" ht="12.75" customHeight="1">
      <c r="A454" s="246"/>
      <c r="B454" s="174"/>
      <c r="C454" s="174"/>
      <c r="D454" s="175"/>
      <c r="E454" s="247"/>
      <c r="F454" s="175"/>
      <c r="G454" s="248"/>
      <c r="H454" s="175"/>
      <c r="I454" s="248"/>
      <c r="J454" s="175"/>
    </row>
    <row r="455" spans="1:10" ht="12.75" customHeight="1">
      <c r="A455" s="217" t="s">
        <v>153</v>
      </c>
      <c r="B455" s="174"/>
      <c r="C455" s="174"/>
      <c r="D455" s="175"/>
      <c r="E455" s="243">
        <f>SUM(E445:E454)</f>
        <v>0</v>
      </c>
      <c r="F455" s="175"/>
      <c r="G455" s="243">
        <f>SUM(G445:G454)</f>
        <v>0</v>
      </c>
      <c r="H455" s="175"/>
      <c r="I455" s="243">
        <f>SUM(I445:I454)</f>
        <v>0</v>
      </c>
      <c r="J455" s="175"/>
    </row>
    <row r="456" spans="1:10" ht="12.75" customHeight="1">
      <c r="A456" s="244" t="s">
        <v>154</v>
      </c>
      <c r="B456" s="152"/>
      <c r="C456" s="152"/>
      <c r="D456" s="152"/>
      <c r="E456" s="152"/>
      <c r="F456" s="152"/>
      <c r="G456" s="152"/>
      <c r="H456" s="152"/>
      <c r="I456" s="152"/>
      <c r="J456" s="153"/>
    </row>
    <row r="457" spans="1:10" ht="12.75" customHeight="1">
      <c r="A457" s="245" t="s">
        <v>155</v>
      </c>
      <c r="B457" s="168"/>
      <c r="C457" s="168"/>
      <c r="D457" s="168"/>
      <c r="E457" s="168"/>
      <c r="F457" s="168"/>
      <c r="G457" s="168"/>
      <c r="H457" s="168"/>
      <c r="I457" s="168"/>
      <c r="J457" s="169"/>
    </row>
    <row r="458" spans="1:10" ht="12.75" customHeight="1">
      <c r="A458" s="245" t="s">
        <v>156</v>
      </c>
      <c r="B458" s="168"/>
      <c r="C458" s="168"/>
      <c r="D458" s="168"/>
      <c r="E458" s="168"/>
      <c r="F458" s="168"/>
      <c r="G458" s="168"/>
      <c r="H458" s="168"/>
      <c r="I458" s="168"/>
      <c r="J458" s="169"/>
    </row>
    <row r="459" spans="1:10" ht="12.75" customHeight="1">
      <c r="A459" s="255" t="s">
        <v>157</v>
      </c>
      <c r="B459" s="256"/>
      <c r="C459" s="256"/>
      <c r="D459" s="256"/>
      <c r="E459" s="256"/>
      <c r="F459" s="256"/>
      <c r="G459" s="256"/>
      <c r="H459" s="256"/>
      <c r="I459" s="256"/>
      <c r="J459" s="257"/>
    </row>
    <row r="460" spans="1:10" ht="12.75" customHeight="1">
      <c r="A460" s="266"/>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6" t="s">
        <v>65</v>
      </c>
      <c r="B492" s="174"/>
      <c r="C492" s="174"/>
      <c r="D492" s="174"/>
      <c r="E492" s="174"/>
      <c r="F492" s="174"/>
      <c r="G492" s="204"/>
      <c r="H492" s="227" t="str">
        <f>'CONTACT INFORMATION'!$A$24</f>
        <v>San Luis Obispo</v>
      </c>
      <c r="I492" s="174"/>
      <c r="J492" s="175"/>
    </row>
    <row r="493" spans="1:10" ht="12.75" customHeight="1">
      <c r="A493" s="76"/>
      <c r="B493" s="76"/>
      <c r="C493" s="76"/>
      <c r="D493" s="76"/>
      <c r="E493" s="76"/>
      <c r="F493" s="76"/>
      <c r="G493" s="76"/>
      <c r="H493" s="76"/>
      <c r="I493" s="76"/>
      <c r="J493" s="76"/>
    </row>
    <row r="494" spans="1:10" ht="12.75" customHeight="1">
      <c r="A494" s="260" t="s">
        <v>205</v>
      </c>
      <c r="B494" s="174"/>
      <c r="C494" s="174"/>
      <c r="D494" s="174"/>
      <c r="E494" s="174"/>
      <c r="F494" s="174"/>
      <c r="G494" s="174"/>
      <c r="H494" s="174"/>
      <c r="I494" s="174"/>
      <c r="J494" s="175"/>
    </row>
    <row r="495" spans="1:10" ht="12.75" customHeight="1">
      <c r="A495" s="262" t="s">
        <v>140</v>
      </c>
      <c r="B495" s="152"/>
      <c r="C495" s="152"/>
      <c r="D495" s="153"/>
      <c r="E495" s="261"/>
      <c r="F495" s="183"/>
      <c r="G495" s="183"/>
      <c r="H495" s="183"/>
      <c r="I495" s="183"/>
      <c r="J495" s="184"/>
    </row>
    <row r="496" spans="1:10" ht="12.75" customHeight="1">
      <c r="A496" s="263" t="s">
        <v>163</v>
      </c>
      <c r="B496" s="256"/>
      <c r="C496" s="256"/>
      <c r="D496" s="257"/>
      <c r="E496" s="180"/>
      <c r="F496" s="164"/>
      <c r="G496" s="164"/>
      <c r="H496" s="164"/>
      <c r="I496" s="164"/>
      <c r="J496" s="165"/>
    </row>
    <row r="497" spans="1:10" ht="12.75" customHeight="1">
      <c r="A497" s="264" t="s">
        <v>206</v>
      </c>
      <c r="B497" s="174"/>
      <c r="C497" s="174"/>
      <c r="D497" s="175"/>
      <c r="E497" s="216"/>
      <c r="F497" s="174"/>
      <c r="G497" s="174"/>
      <c r="H497" s="174"/>
      <c r="I497" s="174"/>
      <c r="J497" s="175"/>
    </row>
    <row r="498" spans="1:10" ht="12.75" customHeight="1">
      <c r="A498" s="63"/>
      <c r="B498" s="65"/>
      <c r="C498" s="65"/>
      <c r="D498" s="65"/>
      <c r="E498" s="275" t="s">
        <v>143</v>
      </c>
      <c r="F498" s="174"/>
      <c r="G498" s="275" t="s">
        <v>144</v>
      </c>
      <c r="H498" s="174"/>
      <c r="I498" s="276" t="s">
        <v>145</v>
      </c>
      <c r="J498" s="175"/>
    </row>
    <row r="499" spans="1:10" ht="12.75" customHeight="1">
      <c r="A499" s="213" t="s">
        <v>146</v>
      </c>
      <c r="B499" s="174"/>
      <c r="C499" s="174"/>
      <c r="D499" s="175"/>
      <c r="E499" s="249"/>
      <c r="F499" s="175"/>
      <c r="G499" s="249"/>
      <c r="H499" s="175"/>
      <c r="I499" s="250"/>
      <c r="J499" s="175"/>
    </row>
    <row r="500" spans="1:10" ht="12.75" customHeight="1">
      <c r="A500" s="252" t="s">
        <v>147</v>
      </c>
      <c r="B500" s="174"/>
      <c r="C500" s="174"/>
      <c r="D500" s="175"/>
      <c r="E500" s="247"/>
      <c r="F500" s="175"/>
      <c r="G500" s="248"/>
      <c r="H500" s="175"/>
      <c r="I500" s="251"/>
      <c r="J500" s="175"/>
    </row>
    <row r="501" spans="1:10" ht="12.75" customHeight="1">
      <c r="A501" s="213" t="s">
        <v>148</v>
      </c>
      <c r="B501" s="174"/>
      <c r="C501" s="174"/>
      <c r="D501" s="175"/>
      <c r="E501" s="249"/>
      <c r="F501" s="175"/>
      <c r="G501" s="249"/>
      <c r="H501" s="175"/>
      <c r="I501" s="250"/>
      <c r="J501" s="175"/>
    </row>
    <row r="502" spans="1:10" ht="12.75" customHeight="1">
      <c r="A502" s="252" t="s">
        <v>149</v>
      </c>
      <c r="B502" s="174"/>
      <c r="C502" s="174"/>
      <c r="D502" s="175"/>
      <c r="E502" s="247"/>
      <c r="F502" s="175"/>
      <c r="G502" s="248"/>
      <c r="H502" s="175"/>
      <c r="I502" s="251"/>
      <c r="J502" s="175"/>
    </row>
    <row r="503" spans="1:10" ht="12.75" customHeight="1">
      <c r="A503" s="213" t="s">
        <v>150</v>
      </c>
      <c r="B503" s="174"/>
      <c r="C503" s="174"/>
      <c r="D503" s="175"/>
      <c r="E503" s="249"/>
      <c r="F503" s="175"/>
      <c r="G503" s="249"/>
      <c r="H503" s="175"/>
      <c r="I503" s="250"/>
      <c r="J503" s="175"/>
    </row>
    <row r="504" spans="1:10" ht="12.75" customHeight="1">
      <c r="A504" s="252" t="s">
        <v>151</v>
      </c>
      <c r="B504" s="174"/>
      <c r="C504" s="174"/>
      <c r="D504" s="175"/>
      <c r="E504" s="247"/>
      <c r="F504" s="175"/>
      <c r="G504" s="248"/>
      <c r="H504" s="175"/>
      <c r="I504" s="251"/>
      <c r="J504" s="175"/>
    </row>
    <row r="505" spans="1:10" ht="12.75" customHeight="1">
      <c r="A505" s="213" t="s">
        <v>152</v>
      </c>
      <c r="B505" s="174"/>
      <c r="C505" s="174"/>
      <c r="D505" s="175"/>
      <c r="E505" s="253"/>
      <c r="F505" s="175"/>
      <c r="G505" s="253"/>
      <c r="H505" s="175"/>
      <c r="I505" s="254"/>
      <c r="J505" s="175"/>
    </row>
    <row r="506" spans="1:10" ht="12.75" customHeight="1">
      <c r="A506" s="246"/>
      <c r="B506" s="174"/>
      <c r="C506" s="174"/>
      <c r="D506" s="175"/>
      <c r="E506" s="247"/>
      <c r="F506" s="175"/>
      <c r="G506" s="248"/>
      <c r="H506" s="175"/>
      <c r="I506" s="248"/>
      <c r="J506" s="175"/>
    </row>
    <row r="507" spans="1:10" ht="12.75" customHeight="1">
      <c r="A507" s="246"/>
      <c r="B507" s="174"/>
      <c r="C507" s="174"/>
      <c r="D507" s="175"/>
      <c r="E507" s="247"/>
      <c r="F507" s="175"/>
      <c r="G507" s="248"/>
      <c r="H507" s="175"/>
      <c r="I507" s="248"/>
      <c r="J507" s="175"/>
    </row>
    <row r="508" spans="1:10" ht="12.75" customHeight="1">
      <c r="A508" s="246"/>
      <c r="B508" s="174"/>
      <c r="C508" s="174"/>
      <c r="D508" s="175"/>
      <c r="E508" s="247"/>
      <c r="F508" s="175"/>
      <c r="G508" s="248"/>
      <c r="H508" s="175"/>
      <c r="I508" s="248"/>
      <c r="J508" s="175"/>
    </row>
    <row r="509" spans="1:10" ht="12.75" customHeight="1">
      <c r="A509" s="217" t="s">
        <v>153</v>
      </c>
      <c r="B509" s="174"/>
      <c r="C509" s="174"/>
      <c r="D509" s="175"/>
      <c r="E509" s="243">
        <f>SUM(E499:E508)</f>
        <v>0</v>
      </c>
      <c r="F509" s="175"/>
      <c r="G509" s="243">
        <f>SUM(G499:G508)</f>
        <v>0</v>
      </c>
      <c r="H509" s="175"/>
      <c r="I509" s="243">
        <f>SUM(I499:I508)</f>
        <v>0</v>
      </c>
      <c r="J509" s="175"/>
    </row>
    <row r="510" spans="1:10" ht="12.75" customHeight="1">
      <c r="A510" s="244" t="s">
        <v>154</v>
      </c>
      <c r="B510" s="152"/>
      <c r="C510" s="152"/>
      <c r="D510" s="152"/>
      <c r="E510" s="152"/>
      <c r="F510" s="152"/>
      <c r="G510" s="152"/>
      <c r="H510" s="152"/>
      <c r="I510" s="152"/>
      <c r="J510" s="153"/>
    </row>
    <row r="511" spans="1:10" ht="12.75" customHeight="1">
      <c r="A511" s="245" t="s">
        <v>155</v>
      </c>
      <c r="B511" s="168"/>
      <c r="C511" s="168"/>
      <c r="D511" s="168"/>
      <c r="E511" s="168"/>
      <c r="F511" s="168"/>
      <c r="G511" s="168"/>
      <c r="H511" s="168"/>
      <c r="I511" s="168"/>
      <c r="J511" s="169"/>
    </row>
    <row r="512" spans="1:10" ht="12.75" customHeight="1">
      <c r="A512" s="245" t="s">
        <v>156</v>
      </c>
      <c r="B512" s="168"/>
      <c r="C512" s="168"/>
      <c r="D512" s="168"/>
      <c r="E512" s="168"/>
      <c r="F512" s="168"/>
      <c r="G512" s="168"/>
      <c r="H512" s="168"/>
      <c r="I512" s="168"/>
      <c r="J512" s="169"/>
    </row>
    <row r="513" spans="1:10" ht="12.75" customHeight="1">
      <c r="A513" s="255" t="s">
        <v>157</v>
      </c>
      <c r="B513" s="256"/>
      <c r="C513" s="256"/>
      <c r="D513" s="256"/>
      <c r="E513" s="256"/>
      <c r="F513" s="256"/>
      <c r="G513" s="256"/>
      <c r="H513" s="256"/>
      <c r="I513" s="256"/>
      <c r="J513" s="257"/>
    </row>
    <row r="514" spans="1:10" ht="12.75" customHeight="1">
      <c r="A514" s="266"/>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6" t="s">
        <v>65</v>
      </c>
      <c r="B546" s="174"/>
      <c r="C546" s="174"/>
      <c r="D546" s="174"/>
      <c r="E546" s="174"/>
      <c r="F546" s="174"/>
      <c r="G546" s="204"/>
      <c r="H546" s="227" t="str">
        <f>'CONTACT INFORMATION'!$A$24</f>
        <v>San Luis Obispo</v>
      </c>
      <c r="I546" s="174"/>
      <c r="J546" s="175"/>
    </row>
    <row r="547" spans="1:10" ht="12.75" customHeight="1">
      <c r="A547" s="76"/>
      <c r="B547" s="76"/>
      <c r="C547" s="76"/>
      <c r="D547" s="76"/>
      <c r="E547" s="76"/>
      <c r="F547" s="76"/>
      <c r="G547" s="76"/>
      <c r="H547" s="76"/>
      <c r="I547" s="76"/>
      <c r="J547" s="76"/>
    </row>
    <row r="548" spans="1:10" ht="12.75" customHeight="1">
      <c r="A548" s="260" t="s">
        <v>207</v>
      </c>
      <c r="B548" s="174"/>
      <c r="C548" s="174"/>
      <c r="D548" s="174"/>
      <c r="E548" s="174"/>
      <c r="F548" s="174"/>
      <c r="G548" s="174"/>
      <c r="H548" s="174"/>
      <c r="I548" s="174"/>
      <c r="J548" s="175"/>
    </row>
    <row r="549" spans="1:10" ht="12.75" customHeight="1">
      <c r="A549" s="262" t="s">
        <v>140</v>
      </c>
      <c r="B549" s="152"/>
      <c r="C549" s="152"/>
      <c r="D549" s="153"/>
      <c r="E549" s="261"/>
      <c r="F549" s="183"/>
      <c r="G549" s="183"/>
      <c r="H549" s="183"/>
      <c r="I549" s="183"/>
      <c r="J549" s="184"/>
    </row>
    <row r="550" spans="1:10" ht="12.75" customHeight="1">
      <c r="A550" s="263" t="s">
        <v>163</v>
      </c>
      <c r="B550" s="256"/>
      <c r="C550" s="256"/>
      <c r="D550" s="257"/>
      <c r="E550" s="180"/>
      <c r="F550" s="164"/>
      <c r="G550" s="164"/>
      <c r="H550" s="164"/>
      <c r="I550" s="164"/>
      <c r="J550" s="165"/>
    </row>
    <row r="551" spans="1:10" ht="12.75" customHeight="1">
      <c r="A551" s="264" t="s">
        <v>208</v>
      </c>
      <c r="B551" s="174"/>
      <c r="C551" s="174"/>
      <c r="D551" s="175"/>
      <c r="E551" s="216"/>
      <c r="F551" s="174"/>
      <c r="G551" s="174"/>
      <c r="H551" s="174"/>
      <c r="I551" s="174"/>
      <c r="J551" s="175"/>
    </row>
    <row r="552" spans="1:10" ht="12.75" customHeight="1">
      <c r="A552" s="63"/>
      <c r="B552" s="65"/>
      <c r="C552" s="65"/>
      <c r="D552" s="65"/>
      <c r="E552" s="275" t="s">
        <v>143</v>
      </c>
      <c r="F552" s="174"/>
      <c r="G552" s="275" t="s">
        <v>144</v>
      </c>
      <c r="H552" s="174"/>
      <c r="I552" s="276" t="s">
        <v>145</v>
      </c>
      <c r="J552" s="175"/>
    </row>
    <row r="553" spans="1:10" ht="12.75" customHeight="1">
      <c r="A553" s="213" t="s">
        <v>146</v>
      </c>
      <c r="B553" s="174"/>
      <c r="C553" s="174"/>
      <c r="D553" s="175"/>
      <c r="E553" s="249"/>
      <c r="F553" s="175"/>
      <c r="G553" s="249"/>
      <c r="H553" s="175"/>
      <c r="I553" s="250"/>
      <c r="J553" s="175"/>
    </row>
    <row r="554" spans="1:10" ht="12.75" customHeight="1">
      <c r="A554" s="252" t="s">
        <v>147</v>
      </c>
      <c r="B554" s="174"/>
      <c r="C554" s="174"/>
      <c r="D554" s="175"/>
      <c r="E554" s="247"/>
      <c r="F554" s="175"/>
      <c r="G554" s="248"/>
      <c r="H554" s="175"/>
      <c r="I554" s="251"/>
      <c r="J554" s="175"/>
    </row>
    <row r="555" spans="1:10" ht="12.75" customHeight="1">
      <c r="A555" s="213" t="s">
        <v>148</v>
      </c>
      <c r="B555" s="174"/>
      <c r="C555" s="174"/>
      <c r="D555" s="175"/>
      <c r="E555" s="249"/>
      <c r="F555" s="175"/>
      <c r="G555" s="249"/>
      <c r="H555" s="175"/>
      <c r="I555" s="250"/>
      <c r="J555" s="175"/>
    </row>
    <row r="556" spans="1:10" ht="12.75" customHeight="1">
      <c r="A556" s="252" t="s">
        <v>149</v>
      </c>
      <c r="B556" s="174"/>
      <c r="C556" s="174"/>
      <c r="D556" s="175"/>
      <c r="E556" s="247"/>
      <c r="F556" s="175"/>
      <c r="G556" s="248"/>
      <c r="H556" s="175"/>
      <c r="I556" s="251"/>
      <c r="J556" s="175"/>
    </row>
    <row r="557" spans="1:10" ht="12.75" customHeight="1">
      <c r="A557" s="213" t="s">
        <v>150</v>
      </c>
      <c r="B557" s="174"/>
      <c r="C557" s="174"/>
      <c r="D557" s="175"/>
      <c r="E557" s="249"/>
      <c r="F557" s="175"/>
      <c r="G557" s="249"/>
      <c r="H557" s="175"/>
      <c r="I557" s="250"/>
      <c r="J557" s="175"/>
    </row>
    <row r="558" spans="1:10" ht="12.75" customHeight="1">
      <c r="A558" s="252" t="s">
        <v>151</v>
      </c>
      <c r="B558" s="174"/>
      <c r="C558" s="174"/>
      <c r="D558" s="175"/>
      <c r="E558" s="247"/>
      <c r="F558" s="175"/>
      <c r="G558" s="248"/>
      <c r="H558" s="175"/>
      <c r="I558" s="251"/>
      <c r="J558" s="175"/>
    </row>
    <row r="559" spans="1:10" ht="12.75" customHeight="1">
      <c r="A559" s="213" t="s">
        <v>152</v>
      </c>
      <c r="B559" s="174"/>
      <c r="C559" s="174"/>
      <c r="D559" s="175"/>
      <c r="E559" s="253"/>
      <c r="F559" s="175"/>
      <c r="G559" s="253"/>
      <c r="H559" s="175"/>
      <c r="I559" s="254"/>
      <c r="J559" s="175"/>
    </row>
    <row r="560" spans="1:10" ht="12.75" customHeight="1">
      <c r="A560" s="246"/>
      <c r="B560" s="174"/>
      <c r="C560" s="174"/>
      <c r="D560" s="175"/>
      <c r="E560" s="247"/>
      <c r="F560" s="175"/>
      <c r="G560" s="248"/>
      <c r="H560" s="175"/>
      <c r="I560" s="248"/>
      <c r="J560" s="175"/>
    </row>
    <row r="561" spans="1:10" ht="12.75" customHeight="1">
      <c r="A561" s="246"/>
      <c r="B561" s="174"/>
      <c r="C561" s="174"/>
      <c r="D561" s="175"/>
      <c r="E561" s="247"/>
      <c r="F561" s="175"/>
      <c r="G561" s="248"/>
      <c r="H561" s="175"/>
      <c r="I561" s="248"/>
      <c r="J561" s="175"/>
    </row>
    <row r="562" spans="1:10" ht="12.75" customHeight="1">
      <c r="A562" s="246"/>
      <c r="B562" s="174"/>
      <c r="C562" s="174"/>
      <c r="D562" s="175"/>
      <c r="E562" s="247"/>
      <c r="F562" s="175"/>
      <c r="G562" s="248"/>
      <c r="H562" s="175"/>
      <c r="I562" s="248"/>
      <c r="J562" s="175"/>
    </row>
    <row r="563" spans="1:10" ht="12.75" customHeight="1">
      <c r="A563" s="217" t="s">
        <v>153</v>
      </c>
      <c r="B563" s="174"/>
      <c r="C563" s="174"/>
      <c r="D563" s="175"/>
      <c r="E563" s="243">
        <f>SUM(E553:E562)</f>
        <v>0</v>
      </c>
      <c r="F563" s="175"/>
      <c r="G563" s="243">
        <f>SUM(G553:G562)</f>
        <v>0</v>
      </c>
      <c r="H563" s="175"/>
      <c r="I563" s="243">
        <f>SUM(I553:I562)</f>
        <v>0</v>
      </c>
      <c r="J563" s="175"/>
    </row>
    <row r="564" spans="1:10" ht="12.75" customHeight="1">
      <c r="A564" s="244" t="s">
        <v>154</v>
      </c>
      <c r="B564" s="152"/>
      <c r="C564" s="152"/>
      <c r="D564" s="152"/>
      <c r="E564" s="152"/>
      <c r="F564" s="152"/>
      <c r="G564" s="152"/>
      <c r="H564" s="152"/>
      <c r="I564" s="152"/>
      <c r="J564" s="153"/>
    </row>
    <row r="565" spans="1:10" ht="12.75" customHeight="1">
      <c r="A565" s="245" t="s">
        <v>155</v>
      </c>
      <c r="B565" s="168"/>
      <c r="C565" s="168"/>
      <c r="D565" s="168"/>
      <c r="E565" s="168"/>
      <c r="F565" s="168"/>
      <c r="G565" s="168"/>
      <c r="H565" s="168"/>
      <c r="I565" s="168"/>
      <c r="J565" s="169"/>
    </row>
    <row r="566" spans="1:10" ht="12.75" customHeight="1">
      <c r="A566" s="245" t="s">
        <v>156</v>
      </c>
      <c r="B566" s="168"/>
      <c r="C566" s="168"/>
      <c r="D566" s="168"/>
      <c r="E566" s="168"/>
      <c r="F566" s="168"/>
      <c r="G566" s="168"/>
      <c r="H566" s="168"/>
      <c r="I566" s="168"/>
      <c r="J566" s="169"/>
    </row>
    <row r="567" spans="1:10" ht="12.75" customHeight="1">
      <c r="A567" s="255" t="s">
        <v>157</v>
      </c>
      <c r="B567" s="256"/>
      <c r="C567" s="256"/>
      <c r="D567" s="256"/>
      <c r="E567" s="256"/>
      <c r="F567" s="256"/>
      <c r="G567" s="256"/>
      <c r="H567" s="256"/>
      <c r="I567" s="256"/>
      <c r="J567" s="257"/>
    </row>
    <row r="568" spans="1:10" ht="12.75" customHeight="1">
      <c r="A568" s="266"/>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6" t="s">
        <v>65</v>
      </c>
      <c r="B600" s="174"/>
      <c r="C600" s="174"/>
      <c r="D600" s="174"/>
      <c r="E600" s="174"/>
      <c r="F600" s="174"/>
      <c r="G600" s="204"/>
      <c r="H600" s="227" t="str">
        <f>'CONTACT INFORMATION'!$A$24</f>
        <v>San Luis Obispo</v>
      </c>
      <c r="I600" s="174"/>
      <c r="J600" s="175"/>
    </row>
    <row r="601" spans="1:10" ht="12.75" customHeight="1">
      <c r="A601" s="76"/>
      <c r="B601" s="76"/>
      <c r="C601" s="76"/>
      <c r="D601" s="76"/>
      <c r="E601" s="76"/>
      <c r="F601" s="76"/>
      <c r="G601" s="76"/>
      <c r="H601" s="76"/>
      <c r="I601" s="76"/>
      <c r="J601" s="76"/>
    </row>
    <row r="602" spans="1:10" ht="12.75" customHeight="1">
      <c r="A602" s="260" t="s">
        <v>209</v>
      </c>
      <c r="B602" s="174"/>
      <c r="C602" s="174"/>
      <c r="D602" s="174"/>
      <c r="E602" s="174"/>
      <c r="F602" s="174"/>
      <c r="G602" s="174"/>
      <c r="H602" s="174"/>
      <c r="I602" s="174"/>
      <c r="J602" s="175"/>
    </row>
    <row r="603" spans="1:10" ht="12.75" customHeight="1">
      <c r="A603" s="262" t="s">
        <v>140</v>
      </c>
      <c r="B603" s="152"/>
      <c r="C603" s="152"/>
      <c r="D603" s="153"/>
      <c r="E603" s="261"/>
      <c r="F603" s="183"/>
      <c r="G603" s="183"/>
      <c r="H603" s="183"/>
      <c r="I603" s="183"/>
      <c r="J603" s="184"/>
    </row>
    <row r="604" spans="1:10" ht="12.75" customHeight="1">
      <c r="A604" s="263" t="s">
        <v>163</v>
      </c>
      <c r="B604" s="256"/>
      <c r="C604" s="256"/>
      <c r="D604" s="257"/>
      <c r="E604" s="180"/>
      <c r="F604" s="164"/>
      <c r="G604" s="164"/>
      <c r="H604" s="164"/>
      <c r="I604" s="164"/>
      <c r="J604" s="165"/>
    </row>
    <row r="605" spans="1:10" ht="12.75" customHeight="1">
      <c r="A605" s="264" t="s">
        <v>210</v>
      </c>
      <c r="B605" s="174"/>
      <c r="C605" s="174"/>
      <c r="D605" s="175"/>
      <c r="E605" s="216"/>
      <c r="F605" s="174"/>
      <c r="G605" s="174"/>
      <c r="H605" s="174"/>
      <c r="I605" s="174"/>
      <c r="J605" s="175"/>
    </row>
    <row r="606" spans="1:10" ht="12.75" customHeight="1">
      <c r="A606" s="63"/>
      <c r="B606" s="65"/>
      <c r="C606" s="65"/>
      <c r="D606" s="65"/>
      <c r="E606" s="258" t="s">
        <v>143</v>
      </c>
      <c r="F606" s="164"/>
      <c r="G606" s="258" t="s">
        <v>144</v>
      </c>
      <c r="H606" s="164"/>
      <c r="I606" s="259" t="s">
        <v>145</v>
      </c>
      <c r="J606" s="165"/>
    </row>
    <row r="607" spans="1:10" ht="12.75" customHeight="1">
      <c r="A607" s="213" t="s">
        <v>146</v>
      </c>
      <c r="B607" s="174"/>
      <c r="C607" s="174"/>
      <c r="D607" s="175"/>
      <c r="E607" s="249"/>
      <c r="F607" s="175"/>
      <c r="G607" s="249"/>
      <c r="H607" s="175"/>
      <c r="I607" s="250"/>
      <c r="J607" s="175"/>
    </row>
    <row r="608" spans="1:10" ht="12.75" customHeight="1">
      <c r="A608" s="252" t="s">
        <v>147</v>
      </c>
      <c r="B608" s="174"/>
      <c r="C608" s="174"/>
      <c r="D608" s="175"/>
      <c r="E608" s="247"/>
      <c r="F608" s="175"/>
      <c r="G608" s="248"/>
      <c r="H608" s="175"/>
      <c r="I608" s="251"/>
      <c r="J608" s="175"/>
    </row>
    <row r="609" spans="1:10" ht="12.75" customHeight="1">
      <c r="A609" s="213" t="s">
        <v>148</v>
      </c>
      <c r="B609" s="174"/>
      <c r="C609" s="174"/>
      <c r="D609" s="175"/>
      <c r="E609" s="249"/>
      <c r="F609" s="175"/>
      <c r="G609" s="249"/>
      <c r="H609" s="175"/>
      <c r="I609" s="250"/>
      <c r="J609" s="175"/>
    </row>
    <row r="610" spans="1:10" ht="12.75" customHeight="1">
      <c r="A610" s="252" t="s">
        <v>149</v>
      </c>
      <c r="B610" s="174"/>
      <c r="C610" s="174"/>
      <c r="D610" s="175"/>
      <c r="E610" s="247"/>
      <c r="F610" s="175"/>
      <c r="G610" s="248"/>
      <c r="H610" s="175"/>
      <c r="I610" s="251"/>
      <c r="J610" s="175"/>
    </row>
    <row r="611" spans="1:10" ht="12.75" customHeight="1">
      <c r="A611" s="213" t="s">
        <v>150</v>
      </c>
      <c r="B611" s="174"/>
      <c r="C611" s="174"/>
      <c r="D611" s="175"/>
      <c r="E611" s="249"/>
      <c r="F611" s="175"/>
      <c r="G611" s="249"/>
      <c r="H611" s="175"/>
      <c r="I611" s="250"/>
      <c r="J611" s="175"/>
    </row>
    <row r="612" spans="1:10" ht="12.75" customHeight="1">
      <c r="A612" s="252" t="s">
        <v>151</v>
      </c>
      <c r="B612" s="174"/>
      <c r="C612" s="174"/>
      <c r="D612" s="175"/>
      <c r="E612" s="247"/>
      <c r="F612" s="175"/>
      <c r="G612" s="248"/>
      <c r="H612" s="175"/>
      <c r="I612" s="251"/>
      <c r="J612" s="175"/>
    </row>
    <row r="613" spans="1:10" ht="12.75" customHeight="1">
      <c r="A613" s="213" t="s">
        <v>152</v>
      </c>
      <c r="B613" s="174"/>
      <c r="C613" s="174"/>
      <c r="D613" s="175"/>
      <c r="E613" s="253"/>
      <c r="F613" s="175"/>
      <c r="G613" s="253"/>
      <c r="H613" s="175"/>
      <c r="I613" s="254"/>
      <c r="J613" s="175"/>
    </row>
    <row r="614" spans="1:10" ht="12.75" customHeight="1">
      <c r="A614" s="246"/>
      <c r="B614" s="174"/>
      <c r="C614" s="174"/>
      <c r="D614" s="175"/>
      <c r="E614" s="247"/>
      <c r="F614" s="175"/>
      <c r="G614" s="248"/>
      <c r="H614" s="175"/>
      <c r="I614" s="248"/>
      <c r="J614" s="175"/>
    </row>
    <row r="615" spans="1:10" ht="12.75" customHeight="1">
      <c r="A615" s="246"/>
      <c r="B615" s="174"/>
      <c r="C615" s="174"/>
      <c r="D615" s="175"/>
      <c r="E615" s="247"/>
      <c r="F615" s="175"/>
      <c r="G615" s="248"/>
      <c r="H615" s="175"/>
      <c r="I615" s="248"/>
      <c r="J615" s="175"/>
    </row>
    <row r="616" spans="1:10" ht="12.75" customHeight="1">
      <c r="A616" s="246"/>
      <c r="B616" s="174"/>
      <c r="C616" s="174"/>
      <c r="D616" s="175"/>
      <c r="E616" s="247"/>
      <c r="F616" s="175"/>
      <c r="G616" s="248"/>
      <c r="H616" s="175"/>
      <c r="I616" s="248"/>
      <c r="J616" s="175"/>
    </row>
    <row r="617" spans="1:10" ht="12.75" customHeight="1">
      <c r="A617" s="217" t="s">
        <v>153</v>
      </c>
      <c r="B617" s="174"/>
      <c r="C617" s="174"/>
      <c r="D617" s="175"/>
      <c r="E617" s="243">
        <f>SUM(E607:E616)</f>
        <v>0</v>
      </c>
      <c r="F617" s="175"/>
      <c r="G617" s="243">
        <f>SUM(G607:G616)</f>
        <v>0</v>
      </c>
      <c r="H617" s="175"/>
      <c r="I617" s="243">
        <f>SUM(I607:I616)</f>
        <v>0</v>
      </c>
      <c r="J617" s="175"/>
    </row>
    <row r="618" spans="1:10" ht="12.75" customHeight="1">
      <c r="A618" s="244" t="s">
        <v>154</v>
      </c>
      <c r="B618" s="152"/>
      <c r="C618" s="152"/>
      <c r="D618" s="152"/>
      <c r="E618" s="152"/>
      <c r="F618" s="152"/>
      <c r="G618" s="152"/>
      <c r="H618" s="152"/>
      <c r="I618" s="152"/>
      <c r="J618" s="153"/>
    </row>
    <row r="619" spans="1:10" ht="12.75" customHeight="1">
      <c r="A619" s="245" t="s">
        <v>155</v>
      </c>
      <c r="B619" s="168"/>
      <c r="C619" s="168"/>
      <c r="D619" s="168"/>
      <c r="E619" s="168"/>
      <c r="F619" s="168"/>
      <c r="G619" s="168"/>
      <c r="H619" s="168"/>
      <c r="I619" s="168"/>
      <c r="J619" s="169"/>
    </row>
    <row r="620" spans="1:10" ht="12.75" customHeight="1">
      <c r="A620" s="245" t="s">
        <v>156</v>
      </c>
      <c r="B620" s="168"/>
      <c r="C620" s="168"/>
      <c r="D620" s="168"/>
      <c r="E620" s="168"/>
      <c r="F620" s="168"/>
      <c r="G620" s="168"/>
      <c r="H620" s="168"/>
      <c r="I620" s="168"/>
      <c r="J620" s="169"/>
    </row>
    <row r="621" spans="1:10" ht="12.75" customHeight="1">
      <c r="A621" s="255" t="s">
        <v>157</v>
      </c>
      <c r="B621" s="256"/>
      <c r="C621" s="256"/>
      <c r="D621" s="256"/>
      <c r="E621" s="256"/>
      <c r="F621" s="256"/>
      <c r="G621" s="256"/>
      <c r="H621" s="256"/>
      <c r="I621" s="256"/>
      <c r="J621" s="257"/>
    </row>
    <row r="622" spans="1:10" ht="12.75" customHeight="1">
      <c r="A622" s="266"/>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6" t="s">
        <v>65</v>
      </c>
      <c r="B654" s="174"/>
      <c r="C654" s="174"/>
      <c r="D654" s="174"/>
      <c r="E654" s="174"/>
      <c r="F654" s="174"/>
      <c r="G654" s="204"/>
      <c r="H654" s="227" t="str">
        <f>'CONTACT INFORMATION'!$A$24</f>
        <v>San Luis Obispo</v>
      </c>
      <c r="I654" s="174"/>
      <c r="J654" s="175"/>
    </row>
    <row r="655" spans="1:10" ht="12.75" customHeight="1">
      <c r="A655" s="76"/>
      <c r="B655" s="76"/>
      <c r="C655" s="76"/>
      <c r="D655" s="76"/>
      <c r="E655" s="76"/>
      <c r="F655" s="76"/>
      <c r="G655" s="76"/>
      <c r="H655" s="76"/>
      <c r="I655" s="76"/>
      <c r="J655" s="76"/>
    </row>
    <row r="656" spans="1:10" ht="12.75" customHeight="1">
      <c r="A656" s="260" t="s">
        <v>211</v>
      </c>
      <c r="B656" s="174"/>
      <c r="C656" s="174"/>
      <c r="D656" s="174"/>
      <c r="E656" s="174"/>
      <c r="F656" s="174"/>
      <c r="G656" s="174"/>
      <c r="H656" s="174"/>
      <c r="I656" s="174"/>
      <c r="J656" s="175"/>
    </row>
    <row r="657" spans="1:10" ht="12.75" customHeight="1">
      <c r="A657" s="262" t="s">
        <v>140</v>
      </c>
      <c r="B657" s="152"/>
      <c r="C657" s="152"/>
      <c r="D657" s="153"/>
      <c r="E657" s="261"/>
      <c r="F657" s="183"/>
      <c r="G657" s="183"/>
      <c r="H657" s="183"/>
      <c r="I657" s="183"/>
      <c r="J657" s="184"/>
    </row>
    <row r="658" spans="1:10" ht="12.75" customHeight="1">
      <c r="A658" s="263" t="s">
        <v>163</v>
      </c>
      <c r="B658" s="256"/>
      <c r="C658" s="256"/>
      <c r="D658" s="257"/>
      <c r="E658" s="180"/>
      <c r="F658" s="164"/>
      <c r="G658" s="164"/>
      <c r="H658" s="164"/>
      <c r="I658" s="164"/>
      <c r="J658" s="165"/>
    </row>
    <row r="659" spans="1:10" ht="12.75" customHeight="1">
      <c r="A659" s="264" t="s">
        <v>212</v>
      </c>
      <c r="B659" s="174"/>
      <c r="C659" s="174"/>
      <c r="D659" s="175"/>
      <c r="E659" s="216"/>
      <c r="F659" s="174"/>
      <c r="G659" s="174"/>
      <c r="H659" s="174"/>
      <c r="I659" s="174"/>
      <c r="J659" s="175"/>
    </row>
    <row r="660" spans="1:10" ht="12.75" customHeight="1">
      <c r="A660" s="63"/>
      <c r="B660" s="65"/>
      <c r="C660" s="65"/>
      <c r="D660" s="65"/>
      <c r="E660" s="258" t="s">
        <v>143</v>
      </c>
      <c r="F660" s="164"/>
      <c r="G660" s="258" t="s">
        <v>144</v>
      </c>
      <c r="H660" s="164"/>
      <c r="I660" s="259" t="s">
        <v>145</v>
      </c>
      <c r="J660" s="165"/>
    </row>
    <row r="661" spans="1:10" ht="12.75" customHeight="1">
      <c r="A661" s="213" t="s">
        <v>146</v>
      </c>
      <c r="B661" s="174"/>
      <c r="C661" s="174"/>
      <c r="D661" s="175"/>
      <c r="E661" s="249"/>
      <c r="F661" s="175"/>
      <c r="G661" s="249"/>
      <c r="H661" s="175"/>
      <c r="I661" s="250"/>
      <c r="J661" s="175"/>
    </row>
    <row r="662" spans="1:10" ht="12.75" customHeight="1">
      <c r="A662" s="252" t="s">
        <v>147</v>
      </c>
      <c r="B662" s="174"/>
      <c r="C662" s="174"/>
      <c r="D662" s="175"/>
      <c r="E662" s="247"/>
      <c r="F662" s="175"/>
      <c r="G662" s="248"/>
      <c r="H662" s="175"/>
      <c r="I662" s="251"/>
      <c r="J662" s="175"/>
    </row>
    <row r="663" spans="1:10" ht="12.75" customHeight="1">
      <c r="A663" s="213" t="s">
        <v>148</v>
      </c>
      <c r="B663" s="174"/>
      <c r="C663" s="174"/>
      <c r="D663" s="175"/>
      <c r="E663" s="249"/>
      <c r="F663" s="175"/>
      <c r="G663" s="249"/>
      <c r="H663" s="175"/>
      <c r="I663" s="250"/>
      <c r="J663" s="175"/>
    </row>
    <row r="664" spans="1:10" ht="12.75" customHeight="1">
      <c r="A664" s="252" t="s">
        <v>149</v>
      </c>
      <c r="B664" s="174"/>
      <c r="C664" s="174"/>
      <c r="D664" s="175"/>
      <c r="E664" s="247"/>
      <c r="F664" s="175"/>
      <c r="G664" s="248"/>
      <c r="H664" s="175"/>
      <c r="I664" s="251"/>
      <c r="J664" s="175"/>
    </row>
    <row r="665" spans="1:10" ht="12.75" customHeight="1">
      <c r="A665" s="213" t="s">
        <v>150</v>
      </c>
      <c r="B665" s="174"/>
      <c r="C665" s="174"/>
      <c r="D665" s="175"/>
      <c r="E665" s="249"/>
      <c r="F665" s="175"/>
      <c r="G665" s="249"/>
      <c r="H665" s="175"/>
      <c r="I665" s="250"/>
      <c r="J665" s="175"/>
    </row>
    <row r="666" spans="1:10" ht="12.75" customHeight="1">
      <c r="A666" s="252" t="s">
        <v>151</v>
      </c>
      <c r="B666" s="174"/>
      <c r="C666" s="174"/>
      <c r="D666" s="175"/>
      <c r="E666" s="247"/>
      <c r="F666" s="175"/>
      <c r="G666" s="248"/>
      <c r="H666" s="175"/>
      <c r="I666" s="251"/>
      <c r="J666" s="175"/>
    </row>
    <row r="667" spans="1:10" ht="12.75" customHeight="1">
      <c r="A667" s="213" t="s">
        <v>152</v>
      </c>
      <c r="B667" s="174"/>
      <c r="C667" s="174"/>
      <c r="D667" s="175"/>
      <c r="E667" s="253"/>
      <c r="F667" s="175"/>
      <c r="G667" s="253"/>
      <c r="H667" s="175"/>
      <c r="I667" s="254"/>
      <c r="J667" s="175"/>
    </row>
    <row r="668" spans="1:10" ht="12.75" customHeight="1">
      <c r="A668" s="246"/>
      <c r="B668" s="174"/>
      <c r="C668" s="174"/>
      <c r="D668" s="175"/>
      <c r="E668" s="247"/>
      <c r="F668" s="175"/>
      <c r="G668" s="248"/>
      <c r="H668" s="175"/>
      <c r="I668" s="248"/>
      <c r="J668" s="175"/>
    </row>
    <row r="669" spans="1:10" ht="12.75" customHeight="1">
      <c r="A669" s="246"/>
      <c r="B669" s="174"/>
      <c r="C669" s="174"/>
      <c r="D669" s="175"/>
      <c r="E669" s="247"/>
      <c r="F669" s="175"/>
      <c r="G669" s="248"/>
      <c r="H669" s="175"/>
      <c r="I669" s="248"/>
      <c r="J669" s="175"/>
    </row>
    <row r="670" spans="1:10" ht="12.75" customHeight="1">
      <c r="A670" s="246"/>
      <c r="B670" s="174"/>
      <c r="C670" s="174"/>
      <c r="D670" s="175"/>
      <c r="E670" s="247"/>
      <c r="F670" s="175"/>
      <c r="G670" s="248"/>
      <c r="H670" s="175"/>
      <c r="I670" s="248"/>
      <c r="J670" s="175"/>
    </row>
    <row r="671" spans="1:10" ht="12.75" customHeight="1">
      <c r="A671" s="217" t="s">
        <v>153</v>
      </c>
      <c r="B671" s="174"/>
      <c r="C671" s="174"/>
      <c r="D671" s="175"/>
      <c r="E671" s="243">
        <f>SUM(E661:E670)</f>
        <v>0</v>
      </c>
      <c r="F671" s="175"/>
      <c r="G671" s="243">
        <f>SUM(G661:G670)</f>
        <v>0</v>
      </c>
      <c r="H671" s="175"/>
      <c r="I671" s="243">
        <f>SUM(I661:I670)</f>
        <v>0</v>
      </c>
      <c r="J671" s="175"/>
    </row>
    <row r="672" spans="1:10" ht="12.75" customHeight="1">
      <c r="A672" s="244" t="s">
        <v>154</v>
      </c>
      <c r="B672" s="152"/>
      <c r="C672" s="152"/>
      <c r="D672" s="152"/>
      <c r="E672" s="152"/>
      <c r="F672" s="152"/>
      <c r="G672" s="152"/>
      <c r="H672" s="152"/>
      <c r="I672" s="152"/>
      <c r="J672" s="153"/>
    </row>
    <row r="673" spans="1:10" ht="12.75" customHeight="1">
      <c r="A673" s="245" t="s">
        <v>155</v>
      </c>
      <c r="B673" s="168"/>
      <c r="C673" s="168"/>
      <c r="D673" s="168"/>
      <c r="E673" s="168"/>
      <c r="F673" s="168"/>
      <c r="G673" s="168"/>
      <c r="H673" s="168"/>
      <c r="I673" s="168"/>
      <c r="J673" s="169"/>
    </row>
    <row r="674" spans="1:10" ht="12.75" customHeight="1">
      <c r="A674" s="245" t="s">
        <v>156</v>
      </c>
      <c r="B674" s="168"/>
      <c r="C674" s="168"/>
      <c r="D674" s="168"/>
      <c r="E674" s="168"/>
      <c r="F674" s="168"/>
      <c r="G674" s="168"/>
      <c r="H674" s="168"/>
      <c r="I674" s="168"/>
      <c r="J674" s="169"/>
    </row>
    <row r="675" spans="1:10" ht="12.75" customHeight="1">
      <c r="A675" s="255" t="s">
        <v>157</v>
      </c>
      <c r="B675" s="256"/>
      <c r="C675" s="256"/>
      <c r="D675" s="256"/>
      <c r="E675" s="256"/>
      <c r="F675" s="256"/>
      <c r="G675" s="256"/>
      <c r="H675" s="256"/>
      <c r="I675" s="256"/>
      <c r="J675" s="257"/>
    </row>
    <row r="676" spans="1:10" ht="12.75" customHeight="1">
      <c r="A676" s="266"/>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6" t="s">
        <v>65</v>
      </c>
      <c r="B708" s="174"/>
      <c r="C708" s="174"/>
      <c r="D708" s="174"/>
      <c r="E708" s="174"/>
      <c r="F708" s="174"/>
      <c r="G708" s="204"/>
      <c r="H708" s="227" t="str">
        <f>'CONTACT INFORMATION'!$A$24</f>
        <v>San Luis Obispo</v>
      </c>
      <c r="I708" s="174"/>
      <c r="J708" s="175"/>
    </row>
    <row r="709" spans="1:10" ht="12.75" customHeight="1">
      <c r="A709" s="76"/>
      <c r="B709" s="76"/>
      <c r="C709" s="76"/>
      <c r="D709" s="76"/>
      <c r="E709" s="76"/>
      <c r="F709" s="76"/>
      <c r="G709" s="76"/>
      <c r="H709" s="76"/>
      <c r="I709" s="76"/>
      <c r="J709" s="76"/>
    </row>
    <row r="710" spans="1:10" ht="12.75" customHeight="1">
      <c r="A710" s="260" t="s">
        <v>213</v>
      </c>
      <c r="B710" s="174"/>
      <c r="C710" s="174"/>
      <c r="D710" s="174"/>
      <c r="E710" s="174"/>
      <c r="F710" s="174"/>
      <c r="G710" s="174"/>
      <c r="H710" s="174"/>
      <c r="I710" s="174"/>
      <c r="J710" s="175"/>
    </row>
    <row r="711" spans="1:10" ht="12.75" customHeight="1">
      <c r="A711" s="262" t="s">
        <v>140</v>
      </c>
      <c r="B711" s="152"/>
      <c r="C711" s="152"/>
      <c r="D711" s="153"/>
      <c r="E711" s="261"/>
      <c r="F711" s="183"/>
      <c r="G711" s="183"/>
      <c r="H711" s="183"/>
      <c r="I711" s="183"/>
      <c r="J711" s="184"/>
    </row>
    <row r="712" spans="1:10" ht="12.75" customHeight="1">
      <c r="A712" s="263" t="s">
        <v>163</v>
      </c>
      <c r="B712" s="256"/>
      <c r="C712" s="256"/>
      <c r="D712" s="257"/>
      <c r="E712" s="180"/>
      <c r="F712" s="164"/>
      <c r="G712" s="164"/>
      <c r="H712" s="164"/>
      <c r="I712" s="164"/>
      <c r="J712" s="165"/>
    </row>
    <row r="713" spans="1:10" ht="12.75" customHeight="1">
      <c r="A713" s="264" t="s">
        <v>214</v>
      </c>
      <c r="B713" s="174"/>
      <c r="C713" s="174"/>
      <c r="D713" s="175"/>
      <c r="E713" s="216"/>
      <c r="F713" s="174"/>
      <c r="G713" s="174"/>
      <c r="H713" s="174"/>
      <c r="I713" s="174"/>
      <c r="J713" s="175"/>
    </row>
    <row r="714" spans="1:10" ht="12.75" customHeight="1">
      <c r="A714" s="63"/>
      <c r="B714" s="65"/>
      <c r="C714" s="65"/>
      <c r="D714" s="65"/>
      <c r="E714" s="258" t="s">
        <v>143</v>
      </c>
      <c r="F714" s="164"/>
      <c r="G714" s="258" t="s">
        <v>144</v>
      </c>
      <c r="H714" s="164"/>
      <c r="I714" s="259" t="s">
        <v>145</v>
      </c>
      <c r="J714" s="165"/>
    </row>
    <row r="715" spans="1:10" ht="12.75" customHeight="1">
      <c r="A715" s="213" t="s">
        <v>146</v>
      </c>
      <c r="B715" s="174"/>
      <c r="C715" s="174"/>
      <c r="D715" s="175"/>
      <c r="E715" s="249"/>
      <c r="F715" s="175"/>
      <c r="G715" s="249"/>
      <c r="H715" s="175"/>
      <c r="I715" s="250"/>
      <c r="J715" s="175"/>
    </row>
    <row r="716" spans="1:10" ht="12.75" customHeight="1">
      <c r="A716" s="252" t="s">
        <v>147</v>
      </c>
      <c r="B716" s="174"/>
      <c r="C716" s="174"/>
      <c r="D716" s="175"/>
      <c r="E716" s="247"/>
      <c r="F716" s="175"/>
      <c r="G716" s="248"/>
      <c r="H716" s="175"/>
      <c r="I716" s="251"/>
      <c r="J716" s="175"/>
    </row>
    <row r="717" spans="1:10" ht="12.75" customHeight="1">
      <c r="A717" s="213" t="s">
        <v>148</v>
      </c>
      <c r="B717" s="174"/>
      <c r="C717" s="174"/>
      <c r="D717" s="175"/>
      <c r="E717" s="249"/>
      <c r="F717" s="175"/>
      <c r="G717" s="249"/>
      <c r="H717" s="175"/>
      <c r="I717" s="250"/>
      <c r="J717" s="175"/>
    </row>
    <row r="718" spans="1:10" ht="12.75" customHeight="1">
      <c r="A718" s="252" t="s">
        <v>149</v>
      </c>
      <c r="B718" s="174"/>
      <c r="C718" s="174"/>
      <c r="D718" s="175"/>
      <c r="E718" s="247"/>
      <c r="F718" s="175"/>
      <c r="G718" s="248"/>
      <c r="H718" s="175"/>
      <c r="I718" s="251"/>
      <c r="J718" s="175"/>
    </row>
    <row r="719" spans="1:10" ht="12.75" customHeight="1">
      <c r="A719" s="213" t="s">
        <v>150</v>
      </c>
      <c r="B719" s="174"/>
      <c r="C719" s="174"/>
      <c r="D719" s="175"/>
      <c r="E719" s="249"/>
      <c r="F719" s="175"/>
      <c r="G719" s="249"/>
      <c r="H719" s="175"/>
      <c r="I719" s="250"/>
      <c r="J719" s="175"/>
    </row>
    <row r="720" spans="1:10" ht="12.75" customHeight="1">
      <c r="A720" s="252" t="s">
        <v>151</v>
      </c>
      <c r="B720" s="174"/>
      <c r="C720" s="174"/>
      <c r="D720" s="175"/>
      <c r="E720" s="247"/>
      <c r="F720" s="175"/>
      <c r="G720" s="248"/>
      <c r="H720" s="175"/>
      <c r="I720" s="251"/>
      <c r="J720" s="175"/>
    </row>
    <row r="721" spans="1:10" ht="12.75" customHeight="1">
      <c r="A721" s="213" t="s">
        <v>152</v>
      </c>
      <c r="B721" s="174"/>
      <c r="C721" s="174"/>
      <c r="D721" s="175"/>
      <c r="E721" s="253"/>
      <c r="F721" s="175"/>
      <c r="G721" s="253"/>
      <c r="H721" s="175"/>
      <c r="I721" s="254"/>
      <c r="J721" s="175"/>
    </row>
    <row r="722" spans="1:10" ht="12.75" customHeight="1">
      <c r="A722" s="246"/>
      <c r="B722" s="174"/>
      <c r="C722" s="174"/>
      <c r="D722" s="175"/>
      <c r="E722" s="247"/>
      <c r="F722" s="175"/>
      <c r="G722" s="248"/>
      <c r="H722" s="175"/>
      <c r="I722" s="248"/>
      <c r="J722" s="175"/>
    </row>
    <row r="723" spans="1:10" ht="12.75" customHeight="1">
      <c r="A723" s="246"/>
      <c r="B723" s="174"/>
      <c r="C723" s="174"/>
      <c r="D723" s="175"/>
      <c r="E723" s="247"/>
      <c r="F723" s="175"/>
      <c r="G723" s="248"/>
      <c r="H723" s="175"/>
      <c r="I723" s="248"/>
      <c r="J723" s="175"/>
    </row>
    <row r="724" spans="1:10" ht="12.75" customHeight="1">
      <c r="A724" s="246"/>
      <c r="B724" s="174"/>
      <c r="C724" s="174"/>
      <c r="D724" s="175"/>
      <c r="E724" s="247"/>
      <c r="F724" s="175"/>
      <c r="G724" s="248"/>
      <c r="H724" s="175"/>
      <c r="I724" s="248"/>
      <c r="J724" s="175"/>
    </row>
    <row r="725" spans="1:10" ht="12.75" customHeight="1">
      <c r="A725" s="217" t="s">
        <v>153</v>
      </c>
      <c r="B725" s="174"/>
      <c r="C725" s="174"/>
      <c r="D725" s="175"/>
      <c r="E725" s="243">
        <f>SUM(E715:E724)</f>
        <v>0</v>
      </c>
      <c r="F725" s="175"/>
      <c r="G725" s="243">
        <f>SUM(G715:G724)</f>
        <v>0</v>
      </c>
      <c r="H725" s="175"/>
      <c r="I725" s="243">
        <f>SUM(I715:I724)</f>
        <v>0</v>
      </c>
      <c r="J725" s="175"/>
    </row>
    <row r="726" spans="1:10" ht="12.75" customHeight="1">
      <c r="A726" s="244" t="s">
        <v>154</v>
      </c>
      <c r="B726" s="152"/>
      <c r="C726" s="152"/>
      <c r="D726" s="152"/>
      <c r="E726" s="152"/>
      <c r="F726" s="152"/>
      <c r="G726" s="152"/>
      <c r="H726" s="152"/>
      <c r="I726" s="152"/>
      <c r="J726" s="153"/>
    </row>
    <row r="727" spans="1:10" ht="12.75" customHeight="1">
      <c r="A727" s="245" t="s">
        <v>155</v>
      </c>
      <c r="B727" s="168"/>
      <c r="C727" s="168"/>
      <c r="D727" s="168"/>
      <c r="E727" s="168"/>
      <c r="F727" s="168"/>
      <c r="G727" s="168"/>
      <c r="H727" s="168"/>
      <c r="I727" s="168"/>
      <c r="J727" s="169"/>
    </row>
    <row r="728" spans="1:10" ht="12.75" customHeight="1">
      <c r="A728" s="245" t="s">
        <v>156</v>
      </c>
      <c r="B728" s="168"/>
      <c r="C728" s="168"/>
      <c r="D728" s="168"/>
      <c r="E728" s="168"/>
      <c r="F728" s="168"/>
      <c r="G728" s="168"/>
      <c r="H728" s="168"/>
      <c r="I728" s="168"/>
      <c r="J728" s="169"/>
    </row>
    <row r="729" spans="1:10" ht="12.75" customHeight="1">
      <c r="A729" s="255" t="s">
        <v>157</v>
      </c>
      <c r="B729" s="256"/>
      <c r="C729" s="256"/>
      <c r="D729" s="256"/>
      <c r="E729" s="256"/>
      <c r="F729" s="256"/>
      <c r="G729" s="256"/>
      <c r="H729" s="256"/>
      <c r="I729" s="256"/>
      <c r="J729" s="257"/>
    </row>
    <row r="730" spans="1:10" ht="12.75" customHeight="1">
      <c r="A730" s="266"/>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6" t="s">
        <v>65</v>
      </c>
      <c r="B762" s="174"/>
      <c r="C762" s="174"/>
      <c r="D762" s="174"/>
      <c r="E762" s="174"/>
      <c r="F762" s="174"/>
      <c r="G762" s="204"/>
      <c r="H762" s="227" t="str">
        <f>'CONTACT INFORMATION'!$A$24</f>
        <v>San Luis Obispo</v>
      </c>
      <c r="I762" s="174"/>
      <c r="J762" s="175"/>
    </row>
    <row r="763" spans="1:10" ht="12.75" customHeight="1">
      <c r="A763" s="76"/>
      <c r="B763" s="76"/>
      <c r="C763" s="76"/>
      <c r="D763" s="76"/>
      <c r="E763" s="76"/>
      <c r="F763" s="76"/>
      <c r="G763" s="76"/>
      <c r="H763" s="76"/>
      <c r="I763" s="76"/>
      <c r="J763" s="76"/>
    </row>
    <row r="764" spans="1:10" ht="12.75" customHeight="1">
      <c r="A764" s="260" t="s">
        <v>215</v>
      </c>
      <c r="B764" s="174"/>
      <c r="C764" s="174"/>
      <c r="D764" s="174"/>
      <c r="E764" s="174"/>
      <c r="F764" s="174"/>
      <c r="G764" s="174"/>
      <c r="H764" s="174"/>
      <c r="I764" s="174"/>
      <c r="J764" s="175"/>
    </row>
    <row r="765" spans="1:10" ht="12.75" customHeight="1">
      <c r="A765" s="262" t="s">
        <v>140</v>
      </c>
      <c r="B765" s="152"/>
      <c r="C765" s="152"/>
      <c r="D765" s="153"/>
      <c r="E765" s="261"/>
      <c r="F765" s="183"/>
      <c r="G765" s="183"/>
      <c r="H765" s="183"/>
      <c r="I765" s="183"/>
      <c r="J765" s="184"/>
    </row>
    <row r="766" spans="1:10" ht="12.75" customHeight="1">
      <c r="A766" s="263" t="s">
        <v>163</v>
      </c>
      <c r="B766" s="256"/>
      <c r="C766" s="256"/>
      <c r="D766" s="257"/>
      <c r="E766" s="180"/>
      <c r="F766" s="164"/>
      <c r="G766" s="164"/>
      <c r="H766" s="164"/>
      <c r="I766" s="164"/>
      <c r="J766" s="165"/>
    </row>
    <row r="767" spans="1:10" ht="12.75" customHeight="1">
      <c r="A767" s="264" t="s">
        <v>216</v>
      </c>
      <c r="B767" s="174"/>
      <c r="C767" s="174"/>
      <c r="D767" s="175"/>
      <c r="E767" s="216"/>
      <c r="F767" s="174"/>
      <c r="G767" s="174"/>
      <c r="H767" s="174"/>
      <c r="I767" s="174"/>
      <c r="J767" s="175"/>
    </row>
    <row r="768" spans="1:10" ht="12.75" customHeight="1">
      <c r="A768" s="63"/>
      <c r="B768" s="65"/>
      <c r="C768" s="65"/>
      <c r="D768" s="65"/>
      <c r="E768" s="258" t="s">
        <v>143</v>
      </c>
      <c r="F768" s="164"/>
      <c r="G768" s="258" t="s">
        <v>144</v>
      </c>
      <c r="H768" s="164"/>
      <c r="I768" s="259" t="s">
        <v>145</v>
      </c>
      <c r="J768" s="165"/>
    </row>
    <row r="769" spans="1:10" ht="12.75" customHeight="1">
      <c r="A769" s="213" t="s">
        <v>146</v>
      </c>
      <c r="B769" s="174"/>
      <c r="C769" s="174"/>
      <c r="D769" s="175"/>
      <c r="E769" s="249"/>
      <c r="F769" s="175"/>
      <c r="G769" s="249"/>
      <c r="H769" s="175"/>
      <c r="I769" s="250"/>
      <c r="J769" s="175"/>
    </row>
    <row r="770" spans="1:10" ht="12.75" customHeight="1">
      <c r="A770" s="252" t="s">
        <v>147</v>
      </c>
      <c r="B770" s="174"/>
      <c r="C770" s="174"/>
      <c r="D770" s="175"/>
      <c r="E770" s="247"/>
      <c r="F770" s="175"/>
      <c r="G770" s="248"/>
      <c r="H770" s="175"/>
      <c r="I770" s="251"/>
      <c r="J770" s="175"/>
    </row>
    <row r="771" spans="1:10" ht="12.75" customHeight="1">
      <c r="A771" s="213" t="s">
        <v>148</v>
      </c>
      <c r="B771" s="174"/>
      <c r="C771" s="174"/>
      <c r="D771" s="175"/>
      <c r="E771" s="249"/>
      <c r="F771" s="175"/>
      <c r="G771" s="249"/>
      <c r="H771" s="175"/>
      <c r="I771" s="250"/>
      <c r="J771" s="175"/>
    </row>
    <row r="772" spans="1:10" ht="12.75" customHeight="1">
      <c r="A772" s="252" t="s">
        <v>149</v>
      </c>
      <c r="B772" s="174"/>
      <c r="C772" s="174"/>
      <c r="D772" s="175"/>
      <c r="E772" s="247"/>
      <c r="F772" s="175"/>
      <c r="G772" s="248"/>
      <c r="H772" s="175"/>
      <c r="I772" s="251"/>
      <c r="J772" s="175"/>
    </row>
    <row r="773" spans="1:10" ht="12.75" customHeight="1">
      <c r="A773" s="213" t="s">
        <v>150</v>
      </c>
      <c r="B773" s="174"/>
      <c r="C773" s="174"/>
      <c r="D773" s="175"/>
      <c r="E773" s="249"/>
      <c r="F773" s="175"/>
      <c r="G773" s="249"/>
      <c r="H773" s="175"/>
      <c r="I773" s="250"/>
      <c r="J773" s="175"/>
    </row>
    <row r="774" spans="1:10" ht="12.75" customHeight="1">
      <c r="A774" s="252" t="s">
        <v>151</v>
      </c>
      <c r="B774" s="174"/>
      <c r="C774" s="174"/>
      <c r="D774" s="175"/>
      <c r="E774" s="247"/>
      <c r="F774" s="175"/>
      <c r="G774" s="248"/>
      <c r="H774" s="175"/>
      <c r="I774" s="251"/>
      <c r="J774" s="175"/>
    </row>
    <row r="775" spans="1:10" ht="12.75" customHeight="1">
      <c r="A775" s="213" t="s">
        <v>152</v>
      </c>
      <c r="B775" s="174"/>
      <c r="C775" s="174"/>
      <c r="D775" s="175"/>
      <c r="E775" s="253"/>
      <c r="F775" s="175"/>
      <c r="G775" s="253"/>
      <c r="H775" s="175"/>
      <c r="I775" s="254"/>
      <c r="J775" s="175"/>
    </row>
    <row r="776" spans="1:10" ht="12.75" customHeight="1">
      <c r="A776" s="246"/>
      <c r="B776" s="174"/>
      <c r="C776" s="174"/>
      <c r="D776" s="175"/>
      <c r="E776" s="247"/>
      <c r="F776" s="175"/>
      <c r="G776" s="248"/>
      <c r="H776" s="175"/>
      <c r="I776" s="248"/>
      <c r="J776" s="175"/>
    </row>
    <row r="777" spans="1:10" ht="12.75" customHeight="1">
      <c r="A777" s="246"/>
      <c r="B777" s="174"/>
      <c r="C777" s="174"/>
      <c r="D777" s="175"/>
      <c r="E777" s="247"/>
      <c r="F777" s="175"/>
      <c r="G777" s="248"/>
      <c r="H777" s="175"/>
      <c r="I777" s="248"/>
      <c r="J777" s="175"/>
    </row>
    <row r="778" spans="1:10" ht="12.75" customHeight="1">
      <c r="A778" s="246"/>
      <c r="B778" s="174"/>
      <c r="C778" s="174"/>
      <c r="D778" s="175"/>
      <c r="E778" s="247"/>
      <c r="F778" s="175"/>
      <c r="G778" s="248"/>
      <c r="H778" s="175"/>
      <c r="I778" s="248"/>
      <c r="J778" s="175"/>
    </row>
    <row r="779" spans="1:10" ht="12.75" customHeight="1">
      <c r="A779" s="217" t="s">
        <v>153</v>
      </c>
      <c r="B779" s="174"/>
      <c r="C779" s="174"/>
      <c r="D779" s="175"/>
      <c r="E779" s="243">
        <f>SUM(E769:E778)</f>
        <v>0</v>
      </c>
      <c r="F779" s="175"/>
      <c r="G779" s="243">
        <f>SUM(G769:G778)</f>
        <v>0</v>
      </c>
      <c r="H779" s="175"/>
      <c r="I779" s="243">
        <f>SUM(I769:I778)</f>
        <v>0</v>
      </c>
      <c r="J779" s="175"/>
    </row>
    <row r="780" spans="1:10" ht="12.75" customHeight="1">
      <c r="A780" s="244" t="s">
        <v>154</v>
      </c>
      <c r="B780" s="152"/>
      <c r="C780" s="152"/>
      <c r="D780" s="152"/>
      <c r="E780" s="152"/>
      <c r="F780" s="152"/>
      <c r="G780" s="152"/>
      <c r="H780" s="152"/>
      <c r="I780" s="152"/>
      <c r="J780" s="153"/>
    </row>
    <row r="781" spans="1:10" ht="12.75" customHeight="1">
      <c r="A781" s="245" t="s">
        <v>155</v>
      </c>
      <c r="B781" s="168"/>
      <c r="C781" s="168"/>
      <c r="D781" s="168"/>
      <c r="E781" s="168"/>
      <c r="F781" s="168"/>
      <c r="G781" s="168"/>
      <c r="H781" s="168"/>
      <c r="I781" s="168"/>
      <c r="J781" s="169"/>
    </row>
    <row r="782" spans="1:10" ht="12.75" customHeight="1">
      <c r="A782" s="245" t="s">
        <v>156</v>
      </c>
      <c r="B782" s="168"/>
      <c r="C782" s="168"/>
      <c r="D782" s="168"/>
      <c r="E782" s="168"/>
      <c r="F782" s="168"/>
      <c r="G782" s="168"/>
      <c r="H782" s="168"/>
      <c r="I782" s="168"/>
      <c r="J782" s="169"/>
    </row>
    <row r="783" spans="1:10" ht="12.75" customHeight="1">
      <c r="A783" s="255" t="s">
        <v>157</v>
      </c>
      <c r="B783" s="256"/>
      <c r="C783" s="256"/>
      <c r="D783" s="256"/>
      <c r="E783" s="256"/>
      <c r="F783" s="256"/>
      <c r="G783" s="256"/>
      <c r="H783" s="256"/>
      <c r="I783" s="256"/>
      <c r="J783" s="257"/>
    </row>
    <row r="784" spans="1:10" ht="12.75" customHeight="1">
      <c r="A784" s="266"/>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452:D452"/>
    <mergeCell ref="E452:F452"/>
    <mergeCell ref="G452:H452"/>
    <mergeCell ref="I452:J452"/>
    <mergeCell ref="I446:J446"/>
    <mergeCell ref="A447:D447"/>
    <mergeCell ref="E447:F447"/>
    <mergeCell ref="A450:D450"/>
    <mergeCell ref="E450:F450"/>
    <mergeCell ref="G450:H450"/>
    <mergeCell ref="I450:J450"/>
    <mergeCell ref="A451:D451"/>
    <mergeCell ref="E451:F451"/>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A449:D449"/>
    <mergeCell ref="E444:F444"/>
    <mergeCell ref="G444:H444"/>
    <mergeCell ref="I444:J444"/>
    <mergeCell ref="E445:F445"/>
    <mergeCell ref="G445:H445"/>
    <mergeCell ref="I445:J44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282" t="s">
        <v>217</v>
      </c>
      <c r="B1" s="283"/>
      <c r="C1" s="283"/>
      <c r="D1" s="283"/>
      <c r="E1" s="283"/>
      <c r="F1" s="283"/>
      <c r="G1" s="283"/>
      <c r="H1" s="283"/>
      <c r="I1" s="283"/>
      <c r="J1" s="284"/>
      <c r="K1" s="123"/>
      <c r="L1" s="123"/>
      <c r="M1" s="123"/>
      <c r="N1" s="123"/>
      <c r="O1" s="123"/>
      <c r="P1" s="123"/>
      <c r="Q1" s="123"/>
      <c r="R1" s="123"/>
      <c r="S1" s="123"/>
      <c r="T1" s="123"/>
      <c r="U1" s="123"/>
      <c r="V1" s="123"/>
      <c r="W1" s="123"/>
      <c r="X1" s="123"/>
      <c r="Y1" s="123"/>
      <c r="Z1" s="123"/>
    </row>
    <row r="2" spans="1:26" ht="12.75" customHeight="1"/>
    <row r="3" spans="1:26" ht="12.75" customHeight="1">
      <c r="A3" s="226" t="s">
        <v>16</v>
      </c>
      <c r="B3" s="174"/>
      <c r="C3" s="174"/>
      <c r="D3" s="174"/>
      <c r="E3" s="174"/>
      <c r="F3" s="174"/>
      <c r="G3" s="204"/>
      <c r="H3" s="285" t="str">
        <f>'CONTACT INFORMATION'!$A$24</f>
        <v>San Luis Obispo</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79" t="s">
        <v>218</v>
      </c>
      <c r="B6" s="168"/>
      <c r="C6" s="168"/>
      <c r="D6" s="168"/>
      <c r="E6" s="168"/>
      <c r="F6" s="168"/>
      <c r="G6" s="168"/>
      <c r="H6" s="168"/>
      <c r="I6" s="168"/>
      <c r="J6" s="280"/>
    </row>
    <row r="7" spans="1:26" ht="12.75" customHeight="1"/>
    <row r="8" spans="1:26" ht="12.75" customHeight="1"/>
    <row r="9" spans="1:26" ht="22.5" customHeight="1">
      <c r="A9" s="277" t="s">
        <v>219</v>
      </c>
      <c r="B9" s="157"/>
      <c r="C9" s="158"/>
      <c r="D9" s="124" t="s">
        <v>25</v>
      </c>
      <c r="G9" s="277" t="s">
        <v>220</v>
      </c>
      <c r="H9" s="157"/>
      <c r="I9" s="158"/>
      <c r="J9" s="124" t="s">
        <v>25</v>
      </c>
    </row>
    <row r="10" spans="1:26" ht="12.75" customHeight="1">
      <c r="A10" s="274" t="s">
        <v>221</v>
      </c>
      <c r="B10" s="157"/>
      <c r="C10" s="158"/>
      <c r="D10" s="125">
        <f>'REPORT 1'!$I$16</f>
        <v>425</v>
      </c>
      <c r="E10" s="52"/>
      <c r="G10" s="274" t="s">
        <v>221</v>
      </c>
      <c r="H10" s="157"/>
      <c r="I10" s="158"/>
      <c r="J10" s="125">
        <f>'REPORT 1'!$I$27</f>
        <v>425</v>
      </c>
    </row>
    <row r="11" spans="1:26" ht="12.75" customHeight="1"/>
    <row r="12" spans="1:26" ht="12.75" customHeight="1">
      <c r="A12" s="76"/>
      <c r="B12" s="76"/>
      <c r="C12" s="76"/>
      <c r="D12" s="76"/>
      <c r="E12" s="76"/>
      <c r="F12" s="76"/>
      <c r="G12" s="76"/>
      <c r="H12" s="76"/>
      <c r="I12" s="76"/>
      <c r="J12" s="76"/>
    </row>
    <row r="13" spans="1:26" ht="73.5" customHeight="1">
      <c r="A13" s="279" t="s">
        <v>222</v>
      </c>
      <c r="B13" s="168"/>
      <c r="C13" s="168"/>
      <c r="D13" s="168"/>
      <c r="E13" s="168"/>
      <c r="F13" s="168"/>
      <c r="G13" s="168"/>
      <c r="H13" s="168"/>
      <c r="I13" s="168"/>
      <c r="J13" s="280"/>
    </row>
    <row r="14" spans="1:26" ht="12.75" customHeight="1"/>
    <row r="15" spans="1:26" ht="12.75" customHeight="1"/>
    <row r="16" spans="1:26" ht="22.5" customHeight="1">
      <c r="A16" s="277" t="s">
        <v>36</v>
      </c>
      <c r="B16" s="157"/>
      <c r="C16" s="158"/>
      <c r="D16" s="124" t="s">
        <v>25</v>
      </c>
      <c r="G16" s="277" t="s">
        <v>219</v>
      </c>
      <c r="H16" s="157"/>
      <c r="I16" s="158"/>
      <c r="J16" s="124" t="s">
        <v>25</v>
      </c>
    </row>
    <row r="17" spans="1:10" ht="12.75" customHeight="1">
      <c r="D17" s="125">
        <f>'REPORT 3'!$J$9</f>
        <v>189</v>
      </c>
      <c r="G17" s="278" t="s">
        <v>221</v>
      </c>
      <c r="H17" s="157"/>
      <c r="I17" s="158"/>
      <c r="J17" s="125">
        <f>'REPORT 3'!$J$34</f>
        <v>189</v>
      </c>
    </row>
    <row r="18" spans="1:10" ht="12.75" customHeight="1">
      <c r="A18" s="126"/>
      <c r="B18" s="126"/>
      <c r="C18" s="126"/>
    </row>
    <row r="19" spans="1:10" ht="12.75" customHeight="1">
      <c r="A19" s="126"/>
      <c r="B19" s="126"/>
      <c r="C19" s="126"/>
    </row>
    <row r="20" spans="1:10" ht="22.5" customHeight="1">
      <c r="A20" s="277" t="s">
        <v>44</v>
      </c>
      <c r="B20" s="157"/>
      <c r="C20" s="158"/>
      <c r="D20" s="124" t="s">
        <v>25</v>
      </c>
      <c r="G20" s="277" t="s">
        <v>220</v>
      </c>
      <c r="H20" s="157"/>
      <c r="I20" s="158"/>
      <c r="J20" s="124" t="s">
        <v>25</v>
      </c>
    </row>
    <row r="21" spans="1:10" ht="12.75" customHeight="1">
      <c r="A21" s="274"/>
      <c r="B21" s="157"/>
      <c r="C21" s="158"/>
      <c r="D21" s="125">
        <f>'REPORT 3'!$J$26</f>
        <v>104</v>
      </c>
      <c r="G21" s="278" t="s">
        <v>221</v>
      </c>
      <c r="H21" s="157"/>
      <c r="I21" s="158"/>
      <c r="J21" s="125">
        <f>'REPORT 3'!$J$44</f>
        <v>189</v>
      </c>
    </row>
    <row r="22" spans="1:10" ht="12.75" customHeight="1">
      <c r="A22" s="126"/>
      <c r="B22" s="126"/>
      <c r="C22" s="126"/>
    </row>
    <row r="23" spans="1:10" ht="12.75" customHeight="1"/>
    <row r="24" spans="1:10" ht="70.5" customHeight="1">
      <c r="A24" s="281" t="s">
        <v>223</v>
      </c>
      <c r="B24" s="168"/>
      <c r="C24" s="168"/>
      <c r="D24" s="168"/>
      <c r="E24" s="168"/>
      <c r="F24" s="168"/>
      <c r="G24" s="168"/>
      <c r="H24" s="168"/>
      <c r="I24" s="168"/>
      <c r="J24" s="280"/>
    </row>
    <row r="25" spans="1:10" ht="12.75" customHeight="1"/>
    <row r="26" spans="1:10" ht="12.75" customHeight="1"/>
    <row r="27" spans="1:10" ht="22.5" customHeight="1">
      <c r="A27" s="277" t="s">
        <v>58</v>
      </c>
      <c r="B27" s="157"/>
      <c r="C27" s="157"/>
      <c r="D27" s="127" t="s">
        <v>25</v>
      </c>
      <c r="G27" s="277" t="s">
        <v>219</v>
      </c>
      <c r="H27" s="157"/>
      <c r="I27" s="158"/>
      <c r="J27" s="127" t="s">
        <v>25</v>
      </c>
    </row>
    <row r="28" spans="1:10" ht="15" customHeight="1">
      <c r="D28" s="125">
        <f>'ARREST REPORT'!$G$12</f>
        <v>126</v>
      </c>
      <c r="G28" s="278" t="s">
        <v>221</v>
      </c>
      <c r="H28" s="157"/>
      <c r="I28" s="158"/>
      <c r="J28" s="125">
        <f>'ARREST REPORT'!$G$18</f>
        <v>126</v>
      </c>
    </row>
    <row r="29" spans="1:10" ht="12.75" customHeight="1"/>
    <row r="30" spans="1:10" ht="12.75" customHeight="1"/>
    <row r="31" spans="1:10" ht="12.75" customHeight="1">
      <c r="G31" s="277" t="s">
        <v>220</v>
      </c>
      <c r="H31" s="157"/>
      <c r="I31" s="158"/>
      <c r="J31" s="127" t="s">
        <v>25</v>
      </c>
    </row>
    <row r="32" spans="1:10" ht="12.75" customHeight="1">
      <c r="G32" s="278" t="s">
        <v>221</v>
      </c>
      <c r="H32" s="157"/>
      <c r="I32" s="158"/>
      <c r="J32" s="125">
        <f>'ARREST REPORT'!$G$26</f>
        <v>126</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288" t="s">
        <v>226</v>
      </c>
      <c r="B1" s="174"/>
      <c r="C1" s="174"/>
      <c r="D1" s="174"/>
      <c r="E1" s="174"/>
      <c r="F1" s="174"/>
      <c r="G1" s="174"/>
      <c r="H1" s="174"/>
      <c r="I1" s="174"/>
      <c r="J1" s="175"/>
    </row>
    <row r="2" spans="1:11" ht="12.75" customHeight="1">
      <c r="A2" s="192" t="s">
        <v>227</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289" t="s">
        <v>228</v>
      </c>
      <c r="I6" s="157"/>
      <c r="J6" s="158"/>
      <c r="K6" s="68"/>
    </row>
    <row r="7" spans="1:11" ht="12.75" customHeight="1">
      <c r="A7" s="290" t="s">
        <v>229</v>
      </c>
      <c r="B7" s="164"/>
      <c r="C7" s="164"/>
      <c r="D7" s="164"/>
      <c r="E7" s="164"/>
      <c r="F7" s="164"/>
      <c r="G7" s="164"/>
      <c r="H7" s="164"/>
      <c r="I7" s="164"/>
      <c r="J7" s="165"/>
    </row>
    <row r="8" spans="1:11" ht="12.75" customHeight="1">
      <c r="A8" s="287" t="s">
        <v>230</v>
      </c>
      <c r="B8" s="174"/>
      <c r="C8" s="174"/>
      <c r="D8" s="174"/>
      <c r="E8" s="174"/>
      <c r="F8" s="174"/>
      <c r="G8" s="175"/>
      <c r="H8" s="128"/>
      <c r="I8" s="129"/>
      <c r="J8" s="128"/>
    </row>
    <row r="9" spans="1:11" ht="12.75" customHeight="1">
      <c r="A9" s="216" t="s">
        <v>231</v>
      </c>
      <c r="B9" s="174"/>
      <c r="C9" s="174"/>
      <c r="D9" s="174"/>
      <c r="E9" s="174"/>
      <c r="F9" s="174"/>
      <c r="G9" s="175"/>
      <c r="H9" s="128"/>
      <c r="I9" s="130"/>
      <c r="J9" s="128"/>
    </row>
    <row r="10" spans="1:11" ht="12.75" customHeight="1">
      <c r="A10" s="287" t="s">
        <v>232</v>
      </c>
      <c r="B10" s="174"/>
      <c r="C10" s="174"/>
      <c r="D10" s="174"/>
      <c r="E10" s="174"/>
      <c r="F10" s="174"/>
      <c r="G10" s="175"/>
      <c r="H10" s="128"/>
      <c r="I10" s="129"/>
      <c r="J10" s="128"/>
    </row>
    <row r="11" spans="1:11" ht="12.75" customHeight="1">
      <c r="A11" s="216" t="s">
        <v>233</v>
      </c>
      <c r="B11" s="174"/>
      <c r="C11" s="174"/>
      <c r="D11" s="174"/>
      <c r="E11" s="174"/>
      <c r="F11" s="174"/>
      <c r="G11" s="175"/>
      <c r="H11" s="128"/>
      <c r="I11" s="130"/>
      <c r="J11" s="128"/>
    </row>
    <row r="12" spans="1:11" ht="12.75" customHeight="1">
      <c r="A12" s="287" t="s">
        <v>234</v>
      </c>
      <c r="B12" s="174"/>
      <c r="C12" s="174"/>
      <c r="D12" s="174"/>
      <c r="E12" s="174"/>
      <c r="F12" s="174"/>
      <c r="G12" s="175"/>
      <c r="H12" s="128"/>
      <c r="I12" s="129"/>
      <c r="J12" s="128"/>
    </row>
    <row r="13" spans="1:11" ht="12.75" customHeight="1">
      <c r="A13" s="216" t="s">
        <v>235</v>
      </c>
      <c r="B13" s="174"/>
      <c r="C13" s="174"/>
      <c r="D13" s="174"/>
      <c r="E13" s="174"/>
      <c r="F13" s="174"/>
      <c r="G13" s="175"/>
      <c r="H13" s="128"/>
      <c r="I13" s="130"/>
      <c r="J13" s="128"/>
    </row>
    <row r="14" spans="1:11" ht="12.75" customHeight="1">
      <c r="A14" s="287" t="s">
        <v>236</v>
      </c>
      <c r="B14" s="174"/>
      <c r="C14" s="174"/>
      <c r="D14" s="174"/>
      <c r="E14" s="174"/>
      <c r="F14" s="174"/>
      <c r="G14" s="175"/>
      <c r="H14" s="128"/>
      <c r="I14" s="129"/>
      <c r="J14" s="128"/>
    </row>
    <row r="15" spans="1:11" ht="12.75" customHeight="1">
      <c r="A15" s="216" t="s">
        <v>237</v>
      </c>
      <c r="B15" s="174"/>
      <c r="C15" s="174"/>
      <c r="D15" s="174"/>
      <c r="E15" s="174"/>
      <c r="F15" s="174"/>
      <c r="G15" s="175"/>
      <c r="H15" s="128"/>
      <c r="I15" s="130"/>
      <c r="J15" s="128"/>
    </row>
    <row r="16" spans="1:11" ht="12.75" customHeight="1">
      <c r="A16" s="287" t="s">
        <v>238</v>
      </c>
      <c r="B16" s="174"/>
      <c r="C16" s="174"/>
      <c r="D16" s="174"/>
      <c r="E16" s="174"/>
      <c r="F16" s="174"/>
      <c r="G16" s="175"/>
      <c r="H16" s="128"/>
      <c r="I16" s="129"/>
      <c r="J16" s="128"/>
    </row>
    <row r="17" spans="1:10" ht="12.75" customHeight="1">
      <c r="A17" s="216" t="s">
        <v>239</v>
      </c>
      <c r="B17" s="174"/>
      <c r="C17" s="174"/>
      <c r="D17" s="174"/>
      <c r="E17" s="174"/>
      <c r="F17" s="174"/>
      <c r="G17" s="175"/>
      <c r="H17" s="128"/>
      <c r="I17" s="130"/>
      <c r="J17" s="128"/>
    </row>
    <row r="18" spans="1:10" ht="12.75" customHeight="1">
      <c r="A18" s="287" t="s">
        <v>240</v>
      </c>
      <c r="B18" s="174"/>
      <c r="C18" s="174"/>
      <c r="D18" s="174"/>
      <c r="E18" s="174"/>
      <c r="F18" s="174"/>
      <c r="G18" s="175"/>
      <c r="H18" s="128"/>
      <c r="I18" s="129"/>
      <c r="J18" s="128"/>
    </row>
    <row r="19" spans="1:10" ht="12.75" customHeight="1">
      <c r="A19" s="216" t="s">
        <v>241</v>
      </c>
      <c r="B19" s="175"/>
      <c r="C19" s="216"/>
      <c r="D19" s="174"/>
      <c r="E19" s="174"/>
      <c r="F19" s="174"/>
      <c r="G19" s="175"/>
      <c r="H19" s="128"/>
      <c r="I19" s="130"/>
      <c r="J19" s="128"/>
    </row>
    <row r="20" spans="1:10" ht="12.75" customHeight="1">
      <c r="A20" s="287" t="s">
        <v>241</v>
      </c>
      <c r="B20" s="175"/>
      <c r="C20" s="287"/>
      <c r="D20" s="174"/>
      <c r="E20" s="174"/>
      <c r="F20" s="174"/>
      <c r="G20" s="175"/>
      <c r="H20" s="128"/>
      <c r="I20" s="129"/>
      <c r="J20" s="128"/>
    </row>
    <row r="21" spans="1:10" ht="12.75" customHeight="1">
      <c r="A21" s="216" t="s">
        <v>241</v>
      </c>
      <c r="B21" s="175"/>
      <c r="C21" s="216"/>
      <c r="D21" s="174"/>
      <c r="E21" s="174"/>
      <c r="F21" s="174"/>
      <c r="G21" s="175"/>
      <c r="H21" s="128"/>
      <c r="I21" s="130"/>
      <c r="J21" s="128"/>
    </row>
    <row r="22" spans="1:10" ht="12.75" customHeight="1">
      <c r="A22" s="287" t="s">
        <v>241</v>
      </c>
      <c r="B22" s="175"/>
      <c r="C22" s="287"/>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6" t="s">
        <v>242</v>
      </c>
      <c r="B56" s="157"/>
      <c r="C56" s="157"/>
      <c r="D56" s="157"/>
      <c r="E56" s="170" t="str">
        <f>County</f>
        <v>San Luis Obispo</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288" t="s">
        <v>243</v>
      </c>
      <c r="B1" s="174"/>
      <c r="C1" s="174"/>
      <c r="D1" s="174"/>
      <c r="E1" s="174"/>
      <c r="F1" s="174"/>
      <c r="G1" s="174"/>
      <c r="H1" s="174"/>
      <c r="I1" s="174"/>
      <c r="J1" s="175"/>
    </row>
    <row r="2" spans="1:10" ht="12.75" customHeight="1">
      <c r="A2" s="291" t="s">
        <v>244</v>
      </c>
      <c r="B2" s="183"/>
      <c r="C2" s="183"/>
      <c r="D2" s="183"/>
      <c r="E2" s="183"/>
      <c r="F2" s="183"/>
      <c r="G2" s="183"/>
      <c r="H2" s="183"/>
      <c r="I2" s="183"/>
      <c r="J2" s="184"/>
    </row>
    <row r="3" spans="1:10" ht="12.75" customHeight="1">
      <c r="A3" s="292" t="s">
        <v>245</v>
      </c>
      <c r="B3" s="157"/>
      <c r="C3" s="157"/>
      <c r="D3" s="157"/>
      <c r="E3" s="157"/>
      <c r="F3" s="157"/>
      <c r="G3" s="157"/>
      <c r="H3" s="157"/>
      <c r="I3" s="157"/>
      <c r="J3" s="158"/>
    </row>
    <row r="4" spans="1:10" ht="12.75" customHeight="1">
      <c r="A4" s="292" t="s">
        <v>246</v>
      </c>
      <c r="B4" s="157"/>
      <c r="C4" s="157"/>
      <c r="D4" s="157"/>
      <c r="E4" s="157"/>
      <c r="F4" s="157"/>
      <c r="G4" s="157"/>
      <c r="H4" s="157"/>
      <c r="I4" s="157"/>
      <c r="J4" s="158"/>
    </row>
    <row r="5" spans="1:10" ht="12.75" customHeight="1">
      <c r="A5" s="292" t="s">
        <v>247</v>
      </c>
      <c r="B5" s="157"/>
      <c r="C5" s="157"/>
      <c r="D5" s="157"/>
      <c r="E5" s="157"/>
      <c r="F5" s="157"/>
      <c r="G5" s="157"/>
      <c r="H5" s="157"/>
      <c r="I5" s="157"/>
      <c r="J5" s="158"/>
    </row>
    <row r="6" spans="1:10" ht="12.75" customHeight="1">
      <c r="A6" s="293"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294" t="s">
        <v>250</v>
      </c>
      <c r="B8" s="168"/>
      <c r="C8" s="168"/>
      <c r="D8" s="168"/>
      <c r="E8" s="168"/>
      <c r="F8" s="168"/>
      <c r="G8" s="168"/>
      <c r="H8" s="168"/>
      <c r="I8" s="168"/>
      <c r="J8" s="169"/>
    </row>
    <row r="9" spans="1:10" ht="12.75" customHeight="1">
      <c r="A9" s="295" t="s">
        <v>251</v>
      </c>
      <c r="B9" s="256"/>
      <c r="C9" s="256"/>
      <c r="D9" s="256"/>
      <c r="E9" s="256"/>
      <c r="F9" s="256"/>
      <c r="G9" s="256"/>
      <c r="H9" s="256"/>
      <c r="I9" s="256"/>
      <c r="J9" s="257"/>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296" t="s">
        <v>253</v>
      </c>
      <c r="B39" s="152"/>
      <c r="C39" s="152"/>
      <c r="D39" s="152"/>
      <c r="E39" s="152"/>
      <c r="F39" s="152"/>
      <c r="G39" s="152"/>
      <c r="H39" s="152"/>
      <c r="I39" s="152"/>
      <c r="J39" s="153"/>
    </row>
    <row r="40" spans="1:10" ht="12.75" customHeight="1">
      <c r="A40" s="295" t="s">
        <v>254</v>
      </c>
      <c r="B40" s="256"/>
      <c r="C40" s="256"/>
      <c r="D40" s="256"/>
      <c r="E40" s="256"/>
      <c r="F40" s="256"/>
      <c r="G40" s="256"/>
      <c r="H40" s="256"/>
      <c r="I40" s="256"/>
      <c r="J40" s="257"/>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286" t="s">
        <v>242</v>
      </c>
      <c r="B53" s="157"/>
      <c r="C53" s="157"/>
      <c r="D53" s="157"/>
      <c r="E53" s="170" t="str">
        <f>County</f>
        <v>San Luis Obispo</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288" t="s">
        <v>255</v>
      </c>
      <c r="B1" s="174"/>
      <c r="C1" s="174"/>
      <c r="D1" s="174"/>
      <c r="E1" s="174"/>
      <c r="F1" s="174"/>
      <c r="G1" s="174"/>
      <c r="H1" s="174"/>
      <c r="I1" s="174"/>
      <c r="J1" s="175"/>
    </row>
    <row r="2" spans="1:10" ht="12.75" customHeight="1">
      <c r="A2" s="291" t="s">
        <v>256</v>
      </c>
      <c r="B2" s="183"/>
      <c r="C2" s="183"/>
      <c r="D2" s="183"/>
      <c r="E2" s="183"/>
      <c r="F2" s="183"/>
      <c r="G2" s="183"/>
      <c r="H2" s="183"/>
      <c r="I2" s="183"/>
      <c r="J2" s="184"/>
    </row>
    <row r="3" spans="1:10" ht="12.75" customHeight="1">
      <c r="A3" s="292" t="s">
        <v>257</v>
      </c>
      <c r="B3" s="157"/>
      <c r="C3" s="157"/>
      <c r="D3" s="157"/>
      <c r="E3" s="157"/>
      <c r="F3" s="157"/>
      <c r="G3" s="157"/>
      <c r="H3" s="157"/>
      <c r="I3" s="157"/>
      <c r="J3" s="158"/>
    </row>
    <row r="4" spans="1:10" ht="12.75" customHeight="1">
      <c r="A4" s="292" t="s">
        <v>258</v>
      </c>
      <c r="B4" s="157"/>
      <c r="C4" s="157"/>
      <c r="D4" s="157"/>
      <c r="E4" s="157"/>
      <c r="F4" s="157"/>
      <c r="G4" s="157"/>
      <c r="H4" s="157"/>
      <c r="I4" s="157"/>
      <c r="J4" s="158"/>
    </row>
    <row r="5" spans="1:10" ht="12.75" customHeight="1">
      <c r="A5" s="292"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5" t="s">
        <v>262</v>
      </c>
      <c r="B8" s="256"/>
      <c r="C8" s="256"/>
      <c r="D8" s="256"/>
      <c r="E8" s="256"/>
      <c r="F8" s="256"/>
      <c r="G8" s="256"/>
      <c r="H8" s="256"/>
      <c r="I8" s="256"/>
      <c r="J8" s="257"/>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297" t="s">
        <v>263</v>
      </c>
      <c r="B25" s="152"/>
      <c r="C25" s="152"/>
      <c r="D25" s="152"/>
      <c r="E25" s="152"/>
      <c r="F25" s="152"/>
      <c r="G25" s="152"/>
      <c r="H25" s="152"/>
      <c r="I25" s="152"/>
      <c r="J25" s="153"/>
    </row>
    <row r="26" spans="1:10" ht="12.75" customHeight="1">
      <c r="A26" s="298" t="s">
        <v>264</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299" t="s">
        <v>266</v>
      </c>
      <c r="B54" s="157"/>
      <c r="C54" s="157"/>
      <c r="D54" s="157"/>
      <c r="E54" s="157"/>
      <c r="F54" s="157"/>
      <c r="G54" s="157"/>
      <c r="H54" s="157"/>
      <c r="I54" s="157"/>
      <c r="J54" s="157"/>
    </row>
    <row r="55" spans="1:10" ht="12.75" customHeight="1"/>
    <row r="56" spans="1:10" ht="12.75" customHeight="1">
      <c r="A56" s="286" t="s">
        <v>242</v>
      </c>
      <c r="B56" s="157"/>
      <c r="C56" s="157"/>
      <c r="D56" s="157"/>
      <c r="E56" s="170" t="str">
        <f>County</f>
        <v>San Luis Obispo</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144" t="s">
        <v>267</v>
      </c>
      <c r="B1" s="16" t="str">
        <f>County</f>
        <v>San Luis Obispo</v>
      </c>
    </row>
    <row r="2" spans="1:2" ht="12.75" customHeight="1">
      <c r="A2" s="144" t="s">
        <v>268</v>
      </c>
      <c r="B2" s="145">
        <f>Reportdate</f>
        <v>45545</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Kyle Nancolas</v>
      </c>
    </row>
    <row r="10" spans="1:2" ht="12.75" customHeight="1">
      <c r="A10" s="144" t="s">
        <v>276</v>
      </c>
      <c r="B10" s="144" t="str">
        <f>primarytitle</f>
        <v xml:space="preserve">Chief Deputy Probation Officer </v>
      </c>
    </row>
    <row r="11" spans="1:2" ht="12.75" customHeight="1">
      <c r="A11" s="144" t="s">
        <v>277</v>
      </c>
      <c r="B11" s="144" t="str">
        <f>primphone</f>
        <v>805-781-4066</v>
      </c>
    </row>
    <row r="12" spans="1:2" ht="12.75" customHeight="1">
      <c r="A12" s="144" t="s">
        <v>278</v>
      </c>
      <c r="B12" s="144" t="str">
        <f>preemail</f>
        <v>knancolas@co.slo.ca.us</v>
      </c>
    </row>
    <row r="13" spans="1:2" ht="12.75" customHeight="1">
      <c r="A13" s="144" t="s">
        <v>279</v>
      </c>
      <c r="B13" s="147" t="str">
        <f>seccontact</f>
        <v xml:space="preserve">Larissa Heeren </v>
      </c>
    </row>
    <row r="14" spans="1:2" ht="12.75" customHeight="1">
      <c r="A14" s="144" t="s">
        <v>280</v>
      </c>
      <c r="B14" s="147" t="str">
        <f>seccontitle</f>
        <v>Program Manager</v>
      </c>
    </row>
    <row r="15" spans="1:2" ht="12.75" customHeight="1">
      <c r="A15" s="144" t="s">
        <v>281</v>
      </c>
      <c r="B15" s="144" t="str">
        <f>secphone</f>
        <v>805-781-4067</v>
      </c>
    </row>
    <row r="16" spans="1:2" ht="12.75" customHeight="1">
      <c r="A16" s="144" t="s">
        <v>282</v>
      </c>
      <c r="B16" s="144" t="str">
        <f>secemail</f>
        <v>lheeren@co.slo.ca.us</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100000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100000</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144" t="s">
        <v>267</v>
      </c>
      <c r="B1" s="16" t="str">
        <f>County</f>
        <v>San Luis Obispo</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144" t="s">
        <v>267</v>
      </c>
      <c r="B1" s="16" t="str">
        <f>County</f>
        <v>San Luis Obispo</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San Luis Obispo</v>
      </c>
      <c r="B2" s="145">
        <f>Reportdate</f>
        <v>45545</v>
      </c>
      <c r="C2" s="33" t="e">
        <f>Chief</f>
        <v>#REF!</v>
      </c>
      <c r="D2" s="144" t="e">
        <f>Chiefphone2</f>
        <v>#REF!</v>
      </c>
      <c r="E2" s="144" t="e">
        <f>Address</f>
        <v>#REF!</v>
      </c>
      <c r="F2" s="144" t="e">
        <f>City</f>
        <v>#REF!</v>
      </c>
      <c r="G2" s="146" t="e">
        <f>ZIP</f>
        <v>#REF!</v>
      </c>
      <c r="H2" s="144" t="e">
        <f>Chiefemail2</f>
        <v>#REF!</v>
      </c>
      <c r="I2" s="144" t="str">
        <f>primcontact</f>
        <v>Kyle Nancolas</v>
      </c>
      <c r="J2" s="144" t="str">
        <f>primarytitle</f>
        <v xml:space="preserve">Chief Deputy Probation Officer </v>
      </c>
      <c r="K2" s="144" t="str">
        <f>primphone</f>
        <v>805-781-4066</v>
      </c>
      <c r="L2" s="144" t="str">
        <f>preemail</f>
        <v>knancolas@co.slo.ca.us</v>
      </c>
      <c r="M2" s="147" t="str">
        <f>seccontact</f>
        <v xml:space="preserve">Larissa Heeren </v>
      </c>
      <c r="N2" s="147" t="str">
        <f>seccontitle</f>
        <v>Program Manager</v>
      </c>
      <c r="O2" s="144" t="str">
        <f>secphone</f>
        <v>805-781-4067</v>
      </c>
      <c r="P2" s="144" t="str">
        <f>secemail</f>
        <v>lheeren@co.slo.ca.us</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100000</v>
      </c>
      <c r="AA2" s="148">
        <f>t1yobgequip</f>
        <v>0</v>
      </c>
      <c r="AB2" s="148">
        <f>t1yobgadmin</f>
        <v>0</v>
      </c>
      <c r="AC2" s="148">
        <f>t1yobgothr1</f>
        <v>0</v>
      </c>
      <c r="AD2" s="148">
        <f>t1yobgothr2</f>
        <v>0</v>
      </c>
      <c r="AE2" s="148">
        <f>t1yobgothr3</f>
        <v>0</v>
      </c>
      <c r="AF2" s="148">
        <f>t1yobgtot</f>
        <v>100000</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San Luis Obispo</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San Luis Obispo</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purl.org/dc/dcmitype/"/>
    <ds:schemaRef ds:uri="http://www.w3.org/XML/1998/namespace"/>
    <ds:schemaRef ds:uri="http://purl.org/dc/terms/"/>
    <ds:schemaRef ds:uri="http://purl.org/dc/elements/1.1/"/>
    <ds:schemaRef ds:uri="6320e372-7175-42ae-bb6d-dd857cd9bdf5"/>
    <ds:schemaRef ds:uri="http://schemas.microsoft.com/office/infopath/2007/PartnerControls"/>
    <ds:schemaRef ds:uri="a34f6b50-a9f7-4204-89ac-e0f2c967f41a"/>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Richardson, Vincent@CHHS</cp:lastModifiedBy>
  <dcterms:created xsi:type="dcterms:W3CDTF">2010-06-09T19:05:00Z</dcterms:created>
  <dcterms:modified xsi:type="dcterms:W3CDTF">2024-11-08T20:32:24Z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