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lacounty-my.sharepoint.com/personal/claudia_valenzuela_probation_lacounty_gov/Documents/Desktop/"/>
    </mc:Choice>
  </mc:AlternateContent>
  <xr:revisionPtr revIDLastSave="40" documentId="13_ncr:1_{A1EA5190-C27F-4D8F-92E8-24293974ECE1}" xr6:coauthVersionLast="47" xr6:coauthVersionMax="47" xr10:uidLastSave="{CD046CE7-5D2D-4B7B-8F83-47F0D6F8E510}"/>
  <bookViews>
    <workbookView xWindow="-120" yWindow="-120" windowWidth="29040" windowHeight="15840"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Addl EXPENDITURE DETAILS (2)" sheetId="21" r:id="rId8"/>
    <sheet name="BSCC USE ONLY REPORT TOTALS " sheetId="8" state="hidden" r:id="rId9"/>
    <sheet name="Drop Down List for Exp Cats" sheetId="9" state="hidden" r:id="rId10"/>
    <sheet name="YOBG-FUNDED ASSESSMENTS" sheetId="10" state="hidden" r:id="rId11"/>
    <sheet name="STRATEGY FOR REALIGNED YOUTH" sheetId="11" state="hidden" r:id="rId12"/>
    <sheet name="OTHER" sheetId="12" state="hidden" r:id="rId13"/>
    <sheet name="Data" sheetId="13" state="hidden" r:id="rId14"/>
    <sheet name="Data2" sheetId="14" state="hidden" r:id="rId15"/>
    <sheet name="Data3" sheetId="15" state="hidden" r:id="rId16"/>
    <sheet name="tables" sheetId="16" state="hidden" r:id="rId17"/>
    <sheet name="ImportData" sheetId="17" state="hidden" r:id="rId18"/>
    <sheet name="ImportData2" sheetId="18" state="hidden" r:id="rId19"/>
    <sheet name="ImportData3" sheetId="19" state="hidden" r:id="rId20"/>
  </sheets>
  <externalReferences>
    <externalReference r:id="rId21"/>
  </externalReferences>
  <definedNames>
    <definedName name="_Tot1">'EXPENDITURE DETAILS'!$E$142</definedName>
    <definedName name="Address">#REF!</definedName>
    <definedName name="Address2">#REF!</definedName>
    <definedName name="asi" localSheetId="7">'[1]YOBG-FUNDED ASSESSMENTS'!$I$8</definedName>
    <definedName name="asi">'YOBG-FUNDED ASSESSMENTS'!$I$8</definedName>
    <definedName name="bot" localSheetId="7">'[1]YOBG-FUNDED ASSESSMENTS'!$I$9</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 localSheetId="7">'[1]YOBG-FUNDED ASSESSMENTS'!$I$10</definedName>
    <definedName name="COMPAS">'YOBG-FUNDED ASSESSMENTS'!$I$10</definedName>
    <definedName name="coord1" localSheetId="7">[1]OTHER!$I$6</definedName>
    <definedName name="coord1">OTHER!$I$6</definedName>
    <definedName name="coord2" localSheetId="7">[1]OTHER!$I$7</definedName>
    <definedName name="coord2">OTHER!$I$7</definedName>
    <definedName name="coordnar" localSheetId="7">[1]OTHER!$A$9</definedName>
    <definedName name="coordnar">OTHER!$A$9</definedName>
    <definedName name="Counties" localSheetId="7">[1]tables!$D$1:$D$58</definedName>
    <definedName name="Counties">tables!$D$1:$D$58</definedName>
    <definedName name="County" localSheetId="7">'[1]CONTACT INFORMATION'!$A$24</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 localSheetId="7">'[1]Drop Down List for Exp Cats'!$A$1:$A$50</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 localSheetId="7">'[1]YOBG-FUNDED ASSESSMENTS'!$I$11</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 localSheetId="7">'[1]YOBG-FUNDED ASSESSMENTS'!$I$12</definedName>
    <definedName name="LSIR">'YOBG-FUNDED ASSESSMENTS'!$I$12</definedName>
    <definedName name="MAYSI" localSheetId="7">'[1]YOBG-FUNDED ASSESSMENTS'!$I$14</definedName>
    <definedName name="MAYSI">'YOBG-FUNDED ASSESSMENTS'!$I$14</definedName>
    <definedName name="MAYSI2" localSheetId="7">'[1]YOBG-FUNDED ASSESSMENTS'!$I$13</definedName>
    <definedName name="MAYSI2">'YOBG-FUNDED ASSESSMENTS'!$I$13</definedName>
    <definedName name="name">#REF!</definedName>
    <definedName name="NIC" localSheetId="7">'[1]YOBG-FUNDED ASSESSMENTS'!$I$15</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 localSheetId="7">'[1]YOBG-FUNDED ASSESSMENTS'!$I$19</definedName>
    <definedName name="othrassess1">'YOBG-FUNDED ASSESSMENTS'!$I$19</definedName>
    <definedName name="othrassess2" localSheetId="7">'[1]YOBG-FUNDED ASSESSMENTS'!$I$20</definedName>
    <definedName name="othrassess2">'YOBG-FUNDED ASSESSMENTS'!$I$20</definedName>
    <definedName name="othrassess3" localSheetId="7">'[1]YOBG-FUNDED ASSESSMENTS'!$I$21</definedName>
    <definedName name="othrassess3">'YOBG-FUNDED ASSESSMENTS'!$I$21</definedName>
    <definedName name="othrassess4" localSheetId="7">'[1]YOBG-FUNDED ASSESSMENTS'!$I$22</definedName>
    <definedName name="othrassess4">'YOBG-FUNDED ASSESSMENTS'!$I$22</definedName>
    <definedName name="othrassessmentname1" localSheetId="7">'[1]YOBG-FUNDED ASSESSMENTS'!$C$19</definedName>
    <definedName name="othrassessmentname1">'YOBG-FUNDED ASSESSMENTS'!$C$19</definedName>
    <definedName name="othrassessmentname2" localSheetId="7">'[1]YOBG-FUNDED ASSESSMENTS'!$C$20</definedName>
    <definedName name="othrassessmentname2">'YOBG-FUNDED ASSESSMENTS'!$C$20</definedName>
    <definedName name="othrassessmentname3" localSheetId="7">'[1]YOBG-FUNDED ASSESSMENTS'!$C$21</definedName>
    <definedName name="othrassessmentname3">'YOBG-FUNDED ASSESSMENTS'!$C$21</definedName>
    <definedName name="othrassessmentname4" localSheetId="7">'[1]YOBG-FUNDED ASSESSMENTS'!$C$22</definedName>
    <definedName name="othrassessmentname4">'YOBG-FUNDED ASSESSMENTS'!$C$22</definedName>
    <definedName name="PACT" localSheetId="7">'[1]YOBG-FUNDED ASSESSMENTS'!$I$16</definedName>
    <definedName name="PACT">'YOBG-FUNDED ASSESSMENTS'!$I$16</definedName>
    <definedName name="preemail" localSheetId="7">'[1]CONTACT INFORMATION'!$D$29</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 localSheetId="7">'[1]CONTACT INFORMATION'!$F$27</definedName>
    <definedName name="primarytitle">'CONTACT INFORMATION'!$F$27</definedName>
    <definedName name="primcontact" localSheetId="7">'[1]CONTACT INFORMATION'!$A$27</definedName>
    <definedName name="primcontact">'CONTACT INFORMATION'!$A$27</definedName>
    <definedName name="primemail">'CONTACT INFORMATION'!$D$29</definedName>
    <definedName name="primphone" localSheetId="7">'[1]CONTACT INFORMATION'!$A$29</definedName>
    <definedName name="primphone">'CONTACT INFORMATION'!$A$29</definedName>
    <definedName name="_xlnm.Print_Area" localSheetId="7">'Addl EXPENDITURE DETAILS (2)'!$A$1:$J$55</definedName>
    <definedName name="_xlnm.Print_Area" localSheetId="0">'CONTACT INFORMATION'!$A$1:$J$51</definedName>
    <definedName name="_xlnm.Print_Area" localSheetId="5">'EXPENDITURE DETAILS'!$A$1:$J$981</definedName>
    <definedName name="_xlnm.Print_Area" localSheetId="1">'REPORT 1'!$A$1:$O$44</definedName>
    <definedName name="_xlnm.Print_Area" localSheetId="2">'REPORT 3'!$A$1:$O$55</definedName>
    <definedName name="_xlnm.Print_Area" localSheetId="4">'TREND ANALYSIS'!$A$1:$J$57</definedName>
    <definedName name="regional" localSheetId="7">[1]OTHER!$A$29</definedName>
    <definedName name="regional">OTHER!$A$29</definedName>
    <definedName name="Reportdate" localSheetId="7">'[1]CONTACT INFORMATION'!$F$24</definedName>
    <definedName name="Reportdate">'CONTACT INFORMATION'!$F$24</definedName>
    <definedName name="RRC" localSheetId="7">'[1]YOBG-FUNDED ASSESSMENTS'!$I$17</definedName>
    <definedName name="RRC">'YOBG-FUNDED ASSESSMENTS'!$I$17</definedName>
    <definedName name="seccontact" localSheetId="7">'[1]CONTACT INFORMATION'!$A$32</definedName>
    <definedName name="seccontact">'CONTACT INFORMATION'!$A$32</definedName>
    <definedName name="seccontitle" localSheetId="7">'[1]CONTACT INFORMATION'!$F$32</definedName>
    <definedName name="seccontitle">'CONTACT INFORMATION'!$F$32</definedName>
    <definedName name="secemail" localSheetId="7">'[1]CONTACT INFORMATION'!$D$34</definedName>
    <definedName name="secemail">'CONTACT INFORMATION'!$D$34</definedName>
    <definedName name="secphone" localSheetId="7">'[1]CONTACT INFORMATION'!$A$34</definedName>
    <definedName name="secphone">'CONTACT INFORMATION'!$A$34</definedName>
    <definedName name="stratdf" localSheetId="7">'[1]STRATEGY FOR REALIGNED YOUTH'!$A$27</definedName>
    <definedName name="stratdf">'STRATEGY FOR REALIGNED YOUTH'!$A$27</definedName>
    <definedName name="stratdif">'STRATEGY FOR REALIGNED YOUTH'!$A$27</definedName>
    <definedName name="strategy" localSheetId="7">'[1]STRATEGY FOR REALIGNED YOUTH'!$H$7</definedName>
    <definedName name="strategy">'STRATEGY FOR REALIGNED YOUTH'!$H$7</definedName>
    <definedName name="stratnar" localSheetId="7">'[1]STRATEGY FOR REALIGNED YOUTH'!$A$10</definedName>
    <definedName name="stratnar">'STRATEGY FOR REALIGNED YOUTH'!$A$10</definedName>
    <definedName name="stratplan" localSheetId="7">'[1]STRATEGY FOR REALIGNED YOUTH'!$A$41</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 localSheetId="7">'[1]EXPENDITURE DETAILS'!$G$137</definedName>
    <definedName name="t1jjcpaadmin">'EXPENDITURE DETAILS'!$G$137</definedName>
    <definedName name="t1jjcpacbo" localSheetId="7">'[1]EXPENDITURE DETAILS'!$G$135</definedName>
    <definedName name="t1jjcpacbo">'EXPENDITURE DETAILS'!$G$135</definedName>
    <definedName name="t1jjcpaequip" localSheetId="7">'[1]EXPENDITURE DETAILS'!$G$136</definedName>
    <definedName name="t1jjcpaequip">'EXPENDITURE DETAILS'!$G$136</definedName>
    <definedName name="t1jjcpaothr1" localSheetId="7">'[1]EXPENDITURE DETAILS'!$G$139</definedName>
    <definedName name="t1jjcpaothr1">'EXPENDITURE DETAILS'!$G$139</definedName>
    <definedName name="t1jjcpaothr2" localSheetId="7">'[1]EXPENDITURE DETAILS'!$G$140</definedName>
    <definedName name="t1jjcpaothr2">'EXPENDITURE DETAILS'!$G$140</definedName>
    <definedName name="t1jjcpaothr3" localSheetId="7">'[1]EXPENDITURE DETAILS'!$G$141</definedName>
    <definedName name="t1jjcpaothr3">'EXPENDITURE DETAILS'!$G$141</definedName>
    <definedName name="t1jjcpaprof" localSheetId="7">'[1]EXPENDITURE DETAILS'!$G$134</definedName>
    <definedName name="t1jjcpaprof">'EXPENDITURE DETAILS'!$G$134</definedName>
    <definedName name="t1jjcpasal" localSheetId="7">'[1]EXPENDITURE DETAILS'!$G$132</definedName>
    <definedName name="t1jjcpasal">'EXPENDITURE DETAILS'!$G$132</definedName>
    <definedName name="t1jjcpaserv" localSheetId="7">'[1]EXPENDITURE DETAILS'!$G$133</definedName>
    <definedName name="t1jjcpaserv">'EXPENDITURE DETAILS'!$G$133</definedName>
    <definedName name="t1jjcpatot" localSheetId="7">'[1]EXPENDITURE DETAILS'!$G$142</definedName>
    <definedName name="t1jjcpatot">'EXPENDITURE DETAILS'!$G$142</definedName>
    <definedName name="t1location">#REF!</definedName>
    <definedName name="t1nar">#REF!</definedName>
    <definedName name="t1numcode">'EXPENDITURE DETAILS'!$G$128</definedName>
    <definedName name="t1other1" localSheetId="7">'[1]EXPENDITURE DETAILS'!$A$139</definedName>
    <definedName name="t1other1">'EXPENDITURE DETAILS'!$A$139</definedName>
    <definedName name="t1other2" localSheetId="7">'[1]EXPENDITURE DETAILS'!$A$140</definedName>
    <definedName name="t1other2">'EXPENDITURE DETAILS'!$A$140</definedName>
    <definedName name="t1other3" localSheetId="7">'[1]EXPENDITURE DETAILS'!$A$141</definedName>
    <definedName name="t1other3">'EXPENDITURE DETAILS'!$A$141</definedName>
    <definedName name="t1otheradmin" localSheetId="7">'[1]EXPENDITURE DETAILS'!$I$137</definedName>
    <definedName name="t1otheradmin">'EXPENDITURE DETAILS'!$I$137</definedName>
    <definedName name="t1othercbo" localSheetId="7">'[1]EXPENDITURE DETAILS'!$I$135</definedName>
    <definedName name="t1othercbo">'EXPENDITURE DETAILS'!$I$135</definedName>
    <definedName name="t1otherequip" localSheetId="7">'[1]EXPENDITURE DETAILS'!$I$136</definedName>
    <definedName name="t1otherequip">'EXPENDITURE DETAILS'!$I$136</definedName>
    <definedName name="t1otherothr1" localSheetId="7">'[1]EXPENDITURE DETAILS'!$I$139</definedName>
    <definedName name="t1otherothr1">'EXPENDITURE DETAILS'!$I$139</definedName>
    <definedName name="t1otherothr2" localSheetId="7">'[1]EXPENDITURE DETAILS'!$I$140</definedName>
    <definedName name="t1otherothr2">'EXPENDITURE DETAILS'!$I$140</definedName>
    <definedName name="t1otherothr3" localSheetId="7">'[1]EXPENDITURE DETAILS'!$I$141</definedName>
    <definedName name="t1otherothr3">'EXPENDITURE DETAILS'!$I$141</definedName>
    <definedName name="t1otherprof" localSheetId="7">'[1]EXPENDITURE DETAILS'!$I$134</definedName>
    <definedName name="t1otherprof">'EXPENDITURE DETAILS'!$I$134</definedName>
    <definedName name="t1othersal" localSheetId="7">'[1]EXPENDITURE DETAILS'!$I$132</definedName>
    <definedName name="t1othersal">'EXPENDITURE DETAILS'!$I$132</definedName>
    <definedName name="t1otherserv" localSheetId="7">'[1]EXPENDITURE DETAILS'!$I$133</definedName>
    <definedName name="t1otherserv">'EXPENDITURE DETAILS'!$I$133</definedName>
    <definedName name="t1othertot" localSheetId="7">'[1]EXPENDITURE DETAILS'!$I$142</definedName>
    <definedName name="t1othertot">'EXPENDITURE DETAILS'!$I$142</definedName>
    <definedName name="t1progname">#REF!</definedName>
    <definedName name="t1prognamealt">#REF!</definedName>
    <definedName name="t1totpercap">#REF!</definedName>
    <definedName name="t1yobgadmin" localSheetId="7">'[1]EXPENDITURE DETAILS'!$E$137</definedName>
    <definedName name="t1yobgadmin">'EXPENDITURE DETAILS'!$E$137</definedName>
    <definedName name="t1yobgcbo" localSheetId="7">'[1]EXPENDITURE DETAILS'!$E$135</definedName>
    <definedName name="t1yobgcbo">'EXPENDITURE DETAILS'!$E$135</definedName>
    <definedName name="t1yobgequip" localSheetId="7">'[1]EXPENDITURE DETAILS'!$E$136</definedName>
    <definedName name="t1yobgequip">'EXPENDITURE DETAILS'!$E$136</definedName>
    <definedName name="t1yobgothr1" localSheetId="7">'[1]EXPENDITURE DETAILS'!$E$139</definedName>
    <definedName name="t1yobgothr1">'EXPENDITURE DETAILS'!$E$139</definedName>
    <definedName name="t1yobgothr2" localSheetId="7">'[1]EXPENDITURE DETAILS'!$E$140</definedName>
    <definedName name="t1yobgothr2">'EXPENDITURE DETAILS'!$E$140</definedName>
    <definedName name="t1yobgothr3" localSheetId="7">'[1]EXPENDITURE DETAILS'!$E$141</definedName>
    <definedName name="t1yobgothr3">'EXPENDITURE DETAILS'!$E$141</definedName>
    <definedName name="t1yobgpercap">#REF!</definedName>
    <definedName name="t1yobgprof" localSheetId="7">'[1]EXPENDITURE DETAILS'!$E$134</definedName>
    <definedName name="t1yobgprof">'EXPENDITURE DETAILS'!$E$134</definedName>
    <definedName name="t1yobgsal" localSheetId="7">'[1]EXPENDITURE DETAILS'!$E$132</definedName>
    <definedName name="t1yobgsal">'EXPENDITURE DETAILS'!$E$132</definedName>
    <definedName name="t1yobgserv" localSheetId="7">'[1]EXPENDITURE DETAILS'!$E$133</definedName>
    <definedName name="t1yobgserv">'EXPENDITURE DETAILS'!$E$133</definedName>
    <definedName name="t1yobgtot" localSheetId="7">'[1]EXPENDITURE DETAILS'!$E$142</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 localSheetId="7">[1]tables!$F$24:$F$25</definedName>
    <definedName name="YESNO">tables!$F$24:$F$25</definedName>
    <definedName name="YLSCMI" localSheetId="7">'[1]YOBG-FUNDED ASSESSMENTS'!$I$18</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I779" i="21" l="1"/>
  <c r="G779" i="21"/>
  <c r="E779" i="21"/>
  <c r="H762" i="21"/>
  <c r="I725" i="21"/>
  <c r="G725" i="21"/>
  <c r="E725" i="21"/>
  <c r="H708" i="21"/>
  <c r="I671" i="21"/>
  <c r="G671" i="21"/>
  <c r="E671" i="21"/>
  <c r="H654" i="21"/>
  <c r="I617" i="21"/>
  <c r="G617" i="21"/>
  <c r="E617" i="21"/>
  <c r="H600" i="21"/>
  <c r="I563" i="21"/>
  <c r="G563" i="21"/>
  <c r="E563" i="21"/>
  <c r="H546" i="21"/>
  <c r="I509" i="21"/>
  <c r="G509" i="21"/>
  <c r="E509" i="21"/>
  <c r="H492" i="21"/>
  <c r="I455" i="21"/>
  <c r="G455" i="21"/>
  <c r="E455" i="21"/>
  <c r="H438" i="21"/>
  <c r="I401" i="21"/>
  <c r="G401" i="21"/>
  <c r="E401" i="21"/>
  <c r="H384" i="21"/>
  <c r="I347" i="21"/>
  <c r="G347" i="21"/>
  <c r="E347" i="21"/>
  <c r="H330" i="21"/>
  <c r="I294" i="21"/>
  <c r="G294" i="21"/>
  <c r="E294" i="21"/>
  <c r="H277" i="21"/>
  <c r="I239" i="21"/>
  <c r="G239" i="21"/>
  <c r="E239" i="21"/>
  <c r="H222" i="21"/>
  <c r="I184" i="21"/>
  <c r="G184" i="21"/>
  <c r="E184" i="21"/>
  <c r="H167" i="21"/>
  <c r="I129" i="21"/>
  <c r="G129" i="21"/>
  <c r="E129" i="21"/>
  <c r="H112" i="21"/>
  <c r="I73" i="21"/>
  <c r="G73" i="21"/>
  <c r="E73" i="21"/>
  <c r="H56" i="21"/>
  <c r="I18" i="21"/>
  <c r="G18" i="21"/>
  <c r="E18" i="21"/>
  <c r="E420" i="6" l="1"/>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H3" i="8"/>
  <c r="I792" i="7"/>
  <c r="G792" i="7"/>
  <c r="E792" i="7"/>
  <c r="H775" i="7"/>
  <c r="I737" i="7"/>
  <c r="G737" i="7"/>
  <c r="E737" i="7"/>
  <c r="H720" i="7"/>
  <c r="I681" i="7"/>
  <c r="G681" i="7"/>
  <c r="E681" i="7"/>
  <c r="H664" i="7"/>
  <c r="I627" i="7"/>
  <c r="G627" i="7"/>
  <c r="E627" i="7"/>
  <c r="H610" i="7"/>
  <c r="I571" i="7"/>
  <c r="G571" i="7"/>
  <c r="E571" i="7"/>
  <c r="H554" i="7"/>
  <c r="I517" i="7"/>
  <c r="G517" i="7"/>
  <c r="E517" i="7"/>
  <c r="H500" i="7"/>
  <c r="I458" i="7"/>
  <c r="G458" i="7"/>
  <c r="E458" i="7"/>
  <c r="H441" i="7"/>
  <c r="I404" i="7"/>
  <c r="G404" i="7"/>
  <c r="E404" i="7"/>
  <c r="H387" i="7"/>
  <c r="I349" i="7"/>
  <c r="G349" i="7"/>
  <c r="E349" i="7"/>
  <c r="H332" i="7"/>
  <c r="I294" i="7"/>
  <c r="G294" i="7"/>
  <c r="E294" i="7"/>
  <c r="H277" i="7"/>
  <c r="I239" i="7"/>
  <c r="G239" i="7"/>
  <c r="E239" i="7"/>
  <c r="H222" i="7"/>
  <c r="I184" i="7"/>
  <c r="G184" i="7"/>
  <c r="E184" i="7"/>
  <c r="H167" i="7"/>
  <c r="I129" i="7"/>
  <c r="G129" i="7"/>
  <c r="E129" i="7"/>
  <c r="H112" i="7"/>
  <c r="I73" i="7"/>
  <c r="G73" i="7"/>
  <c r="E73" i="7"/>
  <c r="H56" i="7"/>
  <c r="I18" i="7"/>
  <c r="G18" i="7"/>
  <c r="E18" i="7"/>
  <c r="H1" i="7"/>
  <c r="I942" i="6"/>
  <c r="G942" i="6"/>
  <c r="E942" i="6"/>
  <c r="H925" i="6"/>
  <c r="I884" i="6"/>
  <c r="G884" i="6"/>
  <c r="E884" i="6"/>
  <c r="H867" i="6"/>
  <c r="I826" i="6"/>
  <c r="G826" i="6"/>
  <c r="E826" i="6"/>
  <c r="H809" i="6"/>
  <c r="I768" i="6"/>
  <c r="G768" i="6"/>
  <c r="E768" i="6"/>
  <c r="H751" i="6"/>
  <c r="I710" i="6"/>
  <c r="G710" i="6"/>
  <c r="E710" i="6"/>
  <c r="H693" i="6"/>
  <c r="I652" i="6"/>
  <c r="G652" i="6"/>
  <c r="E652" i="6"/>
  <c r="H635" i="6"/>
  <c r="I594" i="6"/>
  <c r="G594" i="6"/>
  <c r="E594" i="6"/>
  <c r="H577" i="6"/>
  <c r="I536" i="6"/>
  <c r="G536" i="6"/>
  <c r="E536" i="6"/>
  <c r="H519" i="6"/>
  <c r="I478" i="6"/>
  <c r="G478" i="6"/>
  <c r="E478" i="6"/>
  <c r="H461" i="6"/>
  <c r="I420" i="6"/>
  <c r="G420" i="6"/>
  <c r="H403" i="6"/>
  <c r="I362" i="6"/>
  <c r="G362" i="6"/>
  <c r="E362" i="6"/>
  <c r="H345" i="6"/>
  <c r="I304" i="6"/>
  <c r="G304" i="6"/>
  <c r="E304" i="6"/>
  <c r="H287" i="6"/>
  <c r="G246" i="6"/>
  <c r="E246" i="6"/>
  <c r="H229" i="6"/>
  <c r="G194" i="6"/>
  <c r="E194" i="6"/>
  <c r="H177" i="6"/>
  <c r="AZ2" i="17"/>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7" i="13" l="1"/>
  <c r="FG2" i="19"/>
  <c r="B18" i="13"/>
  <c r="B42" i="13"/>
  <c r="FI2" i="19"/>
  <c r="B52" i="13"/>
  <c r="AF2" i="17"/>
  <c r="B163" i="15"/>
  <c r="Q2" i="17"/>
  <c r="R2" i="17"/>
  <c r="B165" i="15"/>
  <c r="S2" i="17"/>
</calcChain>
</file>

<file path=xl/sharedStrings.xml><?xml version="1.0" encoding="utf-8"?>
<sst xmlns="http://schemas.openxmlformats.org/spreadsheetml/2006/main" count="2785" uniqueCount="1047">
  <si>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</si>
  <si>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</si>
  <si>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</si>
  <si>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</si>
  <si>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</si>
  <si>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</si>
  <si>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</si>
  <si>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</si>
  <si>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</si>
  <si>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</si>
  <si>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</si>
  <si>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</si>
  <si>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</si>
  <si>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</si>
  <si>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</si>
  <si>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</si>
  <si>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</si>
  <si>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</si>
  <si>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</si>
  <si>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</si>
  <si>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</si>
  <si>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</si>
  <si>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</si>
  <si>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</si>
  <si>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</si>
  <si>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</si>
  <si>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</si>
  <si>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</si>
  <si>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</si>
  <si>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</si>
  <si>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</si>
  <si>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</si>
  <si>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</si>
  <si>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</si>
  <si>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</si>
  <si>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</si>
  <si>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</si>
  <si>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</si>
  <si>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</si>
  <si>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</si>
  <si>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</si>
  <si>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</si>
  <si>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</si>
  <si>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</si>
  <si>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</si>
  <si>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</si>
  <si>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</si>
  <si>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</si>
  <si>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</si>
  <si>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</si>
  <si>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</si>
  <si>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family val="2"/>
      </rPr>
      <t>California Youth Authority</t>
    </r>
    <r>
      <rPr>
        <b/>
        <sz val="12"/>
        <color theme="1"/>
        <rFont val="Arial"/>
        <family val="2"/>
      </rPr>
      <t>*</t>
    </r>
  </si>
  <si>
    <t>Subsequent Actions</t>
  </si>
  <si>
    <t>Technical Violations</t>
  </si>
  <si>
    <t>Sex   (OPTIONAL)</t>
  </si>
  <si>
    <r>
      <rPr>
        <b/>
        <sz val="12"/>
        <color theme="1"/>
        <rFont val="Arial"/>
        <family val="2"/>
      </rPr>
      <t>*</t>
    </r>
    <r>
      <rPr>
        <b/>
        <sz val="9"/>
        <color theme="1"/>
        <rFont val="Arial"/>
        <family val="2"/>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</si>
  <si>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</si>
  <si>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</si>
  <si>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</si>
  <si>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</si>
  <si>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</si>
  <si>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</si>
  <si>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</si>
  <si>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</si>
  <si>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</si>
  <si>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</si>
  <si>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</si>
  <si>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</si>
  <si>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</si>
  <si>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</si>
  <si>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</si>
  <si>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</si>
  <si>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</si>
  <si>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</si>
  <si>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</si>
  <si>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</si>
  <si>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</si>
  <si>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</si>
  <si>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</si>
  <si>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</si>
  <si>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</si>
  <si>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</si>
  <si>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</si>
  <si>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</si>
  <si>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</si>
  <si>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</si>
  <si>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</si>
  <si>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</si>
  <si>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</si>
  <si>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</si>
  <si>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</si>
  <si>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</si>
  <si>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</si>
  <si>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</si>
  <si>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</si>
  <si>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</si>
  <si>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</si>
  <si>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</si>
  <si>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</si>
  <si>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</si>
  <si>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</si>
  <si>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</si>
  <si>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</si>
  <si>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</si>
  <si>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</si>
  <si>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</si>
  <si>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</si>
  <si>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</si>
  <si>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</si>
  <si>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</si>
  <si>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</si>
  <si>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</si>
  <si>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</si>
  <si>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</si>
  <si>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</si>
  <si>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</si>
  <si>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</si>
  <si>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</si>
  <si>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</si>
  <si>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</si>
  <si>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</si>
  <si>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</si>
  <si>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</si>
  <si>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</si>
  <si>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</si>
  <si>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</si>
  <si>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</si>
  <si>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</si>
  <si>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</si>
  <si>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</si>
  <si>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family val="2"/>
      </rPr>
      <t>Salaries and Benefits</t>
    </r>
    <r>
      <rPr>
        <sz val="10"/>
        <color theme="1"/>
        <rFont val="Arial"/>
        <family val="2"/>
      </rPr>
      <t xml:space="preserve"> includes all expenditures related to paying the salaries and benefits of county probation (or other county department) employees who were directly involved in grant-related activities. </t>
    </r>
  </si>
  <si>
    <r>
      <rPr>
        <b/>
        <sz val="10"/>
        <color theme="1"/>
        <rFont val="Arial"/>
        <family val="2"/>
      </rPr>
      <t xml:space="preserve">Services and Supplies </t>
    </r>
    <r>
      <rPr>
        <sz val="10"/>
        <color theme="1"/>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</si>
  <si>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family val="2"/>
      </rPr>
      <t xml:space="preserve">Professional Services </t>
    </r>
    <r>
      <rPr>
        <sz val="10"/>
        <color theme="1"/>
        <rFont val="Arial"/>
        <family val="2"/>
      </rPr>
      <t>includes all services provided by individuals and agencies with whom the County contracts. The county is responsible for reimbursing every contracted individual/agency.</t>
    </r>
  </si>
  <si>
    <r>
      <rPr>
        <b/>
        <sz val="10"/>
        <color theme="1"/>
        <rFont val="Arial"/>
        <family val="2"/>
      </rPr>
      <t xml:space="preserve">Community-Based  Organizations   (CBO) </t>
    </r>
    <r>
      <rPr>
        <sz val="10"/>
        <color theme="1"/>
        <rFont val="Arial"/>
        <family val="2"/>
      </rPr>
      <t xml:space="preserve"> includes  all  expenditures  for  services  received  from  CBO's.   </t>
    </r>
    <r>
      <rPr>
        <b/>
        <i/>
        <sz val="10"/>
        <color theme="1"/>
        <rFont val="Arial"/>
        <family val="2"/>
      </rPr>
      <t>NOTE</t>
    </r>
    <r>
      <rPr>
        <sz val="10"/>
        <color theme="1"/>
        <rFont val="Arial"/>
        <family val="2"/>
      </rPr>
      <t>:</t>
    </r>
    <r>
      <rPr>
        <i/>
        <sz val="10"/>
        <color theme="1"/>
        <rFont val="Arial"/>
        <family val="2"/>
      </rPr>
      <t xml:space="preserve"> If you use JJCPA and/or YOBG funds to contract with a CBO, report that expenditure on this line item rather than on the Professional Services line item.</t>
    </r>
  </si>
  <si>
    <r>
      <rPr>
        <b/>
        <sz val="10"/>
        <color theme="1"/>
        <rFont val="Arial"/>
        <family val="2"/>
      </rPr>
      <t>Fixed Assets/Equipment</t>
    </r>
    <r>
      <rPr>
        <sz val="10"/>
        <color theme="1"/>
        <rFont val="Arial"/>
        <family val="2"/>
      </rPr>
      <t xml:space="preserve"> includes items such as vehicles and equipment needed to implement and/or operate the program, placement, service, etc. (e.g., computer and other office equipment including furniture).</t>
    </r>
  </si>
  <si>
    <r>
      <rPr>
        <b/>
        <sz val="10"/>
        <color theme="1"/>
        <rFont val="Arial"/>
        <family val="2"/>
      </rPr>
      <t>Administrative Overhead</t>
    </r>
    <r>
      <rPr>
        <sz val="10"/>
        <color theme="1"/>
        <rFont val="Arial"/>
        <family val="2"/>
      </rPr>
      <t xml:space="preserve"> includes all costs associated with administration of the program, placement, service, strategy, and/or system enhancement being supported by JJCPA and/or YOBG funds.</t>
    </r>
  </si>
  <si>
    <r>
      <rPr>
        <sz val="10"/>
        <color theme="1"/>
        <rFont val="Arial"/>
        <family val="2"/>
      </rPr>
      <t xml:space="preserve">Use the space below the budget detail to provide a narrative description for each program, placement, service, strategy, and/or system enhancement that was funded last year.  </t>
    </r>
    <r>
      <rPr>
        <i/>
        <sz val="10"/>
        <color theme="1"/>
        <rFont val="Arial"/>
        <family val="2"/>
      </rPr>
      <t xml:space="preserve">To do so, double click on the response box provided for this purpose. </t>
    </r>
    <r>
      <rPr>
        <sz val="10"/>
        <color theme="1"/>
        <rFont val="Arial"/>
        <family val="2"/>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</si>
  <si>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</si>
  <si>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family val="2"/>
      </rPr>
      <t xml:space="preserve">And, as previously stated, we </t>
    </r>
    <r>
      <rPr>
        <b/>
        <sz val="10"/>
        <color theme="1"/>
        <rFont val="Arial"/>
        <family val="2"/>
      </rPr>
      <t>strongly suggest you use Spell Check</t>
    </r>
    <r>
      <rPr>
        <sz val="10"/>
        <color theme="1"/>
        <rFont val="Arial"/>
        <family val="2"/>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</si>
  <si>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</si>
  <si>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</si>
  <si>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</si>
  <si>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family val="2"/>
      </rPr>
      <t>Expenditure Category (Required)</t>
    </r>
    <r>
      <rPr>
        <sz val="8"/>
        <color theme="1"/>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</si>
  <si>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</si>
  <si>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</si>
  <si>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</si>
  <si>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</si>
  <si>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</si>
  <si>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</si>
  <si>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</si>
  <si>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</si>
  <si>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</si>
  <si>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</si>
  <si>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</si>
  <si>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</si>
  <si>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</si>
  <si>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</si>
  <si>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</si>
  <si>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</si>
  <si>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family val="2"/>
      </rPr>
      <t>Expenditure Category (Required)</t>
    </r>
    <r>
      <rPr>
        <sz val="8"/>
        <color theme="1"/>
        <rFont val="Arial"/>
        <family val="2"/>
      </rPr>
      <t>:</t>
    </r>
  </si>
  <si>
    <t>3. Program, Placement, Service, Strategy, or System Enhancement</t>
  </si>
  <si>
    <r>
      <rPr>
        <sz val="10"/>
        <color theme="1"/>
        <rFont val="Arial"/>
        <family val="2"/>
      </rPr>
      <t>Expenditure Category (Required)</t>
    </r>
    <r>
      <rPr>
        <sz val="8"/>
        <color theme="1"/>
        <rFont val="Arial"/>
        <family val="2"/>
      </rPr>
      <t>:</t>
    </r>
  </si>
  <si>
    <t>4. Program, Placement, Service, Strategy, or System Enhancement</t>
  </si>
  <si>
    <t>strategy or system enhancement:</t>
  </si>
  <si>
    <r>
      <rPr>
        <sz val="10"/>
        <color theme="1"/>
        <rFont val="Arial"/>
        <family val="2"/>
      </rPr>
      <t>Expenditure Category</t>
    </r>
    <r>
      <rPr>
        <sz val="8"/>
        <color theme="1"/>
        <rFont val="Arial"/>
        <family val="2"/>
      </rPr>
      <t>:</t>
    </r>
  </si>
  <si>
    <t>5. Program, Placement, Service, Strategy, or System Enhancement</t>
  </si>
  <si>
    <r>
      <rPr>
        <sz val="10"/>
        <color theme="1"/>
        <rFont val="Arial"/>
        <family val="2"/>
      </rPr>
      <t>Expenditure Category</t>
    </r>
    <r>
      <rPr>
        <sz val="8"/>
        <color theme="1"/>
        <rFont val="Arial"/>
        <family val="2"/>
      </rPr>
      <t>:</t>
    </r>
  </si>
  <si>
    <t>6. Program, Placement, Service, Strategy, or System Enhancement</t>
  </si>
  <si>
    <r>
      <rPr>
        <sz val="10"/>
        <color theme="1"/>
        <rFont val="Arial"/>
        <family val="2"/>
      </rPr>
      <t>Expenditure Category</t>
    </r>
    <r>
      <rPr>
        <sz val="8"/>
        <color theme="1"/>
        <rFont val="Arial"/>
        <family val="2"/>
      </rPr>
      <t>:</t>
    </r>
  </si>
  <si>
    <t>7. Program, Placement, Service, Strategy, or System Enhancement</t>
  </si>
  <si>
    <r>
      <rPr>
        <sz val="10"/>
        <color theme="1"/>
        <rFont val="Arial"/>
        <family val="2"/>
      </rPr>
      <t>Expenditure Category</t>
    </r>
    <r>
      <rPr>
        <sz val="8"/>
        <color theme="1"/>
        <rFont val="Arial"/>
        <family val="2"/>
      </rPr>
      <t>:</t>
    </r>
  </si>
  <si>
    <t>8. Program, Placement, Service, Strategy, or System Enhancement</t>
  </si>
  <si>
    <r>
      <rPr>
        <sz val="10"/>
        <color theme="1"/>
        <rFont val="Arial"/>
        <family val="2"/>
      </rPr>
      <t>Expenditure Category</t>
    </r>
    <r>
      <rPr>
        <sz val="8"/>
        <color theme="1"/>
        <rFont val="Arial"/>
        <family val="2"/>
      </rPr>
      <t>:</t>
    </r>
  </si>
  <si>
    <t>9. Program, Placement, Service, Strategy, or System Enhancement</t>
  </si>
  <si>
    <r>
      <rPr>
        <sz val="10"/>
        <color theme="1"/>
        <rFont val="Arial"/>
        <family val="2"/>
      </rPr>
      <t>Expenditure Category</t>
    </r>
    <r>
      <rPr>
        <sz val="8"/>
        <color theme="1"/>
        <rFont val="Arial"/>
        <family val="2"/>
      </rPr>
      <t>:</t>
    </r>
  </si>
  <si>
    <t>10. Program, Placement, Service, Strategy, or System Enhancement</t>
  </si>
  <si>
    <r>
      <rPr>
        <sz val="10"/>
        <color theme="1"/>
        <rFont val="Arial"/>
        <family val="2"/>
      </rPr>
      <t>Expenditure Category</t>
    </r>
    <r>
      <rPr>
        <sz val="8"/>
        <color theme="1"/>
        <rFont val="Arial"/>
        <family val="2"/>
      </rPr>
      <t>:</t>
    </r>
  </si>
  <si>
    <t>11. Program, Placement, Service, Strategy, or System Enhancement</t>
  </si>
  <si>
    <r>
      <rPr>
        <sz val="10"/>
        <color theme="1"/>
        <rFont val="Arial"/>
        <family val="2"/>
      </rPr>
      <t>Expenditure Category</t>
    </r>
    <r>
      <rPr>
        <sz val="8"/>
        <color theme="1"/>
        <rFont val="Arial"/>
        <family val="2"/>
      </rPr>
      <t>:</t>
    </r>
  </si>
  <si>
    <t>12. Program, Placement, Service, Strategy, or System Enhancement</t>
  </si>
  <si>
    <r>
      <rPr>
        <sz val="10"/>
        <color theme="1"/>
        <rFont val="Arial"/>
        <family val="2"/>
      </rPr>
      <t>Expenditure Category</t>
    </r>
    <r>
      <rPr>
        <sz val="8"/>
        <color theme="1"/>
        <rFont val="Arial"/>
        <family val="2"/>
      </rPr>
      <t>:</t>
    </r>
  </si>
  <si>
    <t>13. Program, Placement, Service, Strategy, or System Enhancement</t>
  </si>
  <si>
    <r>
      <rPr>
        <sz val="10"/>
        <color theme="1"/>
        <rFont val="Arial"/>
        <family val="2"/>
      </rPr>
      <t>Expenditure Category</t>
    </r>
    <r>
      <rPr>
        <sz val="8"/>
        <color theme="1"/>
        <rFont val="Arial"/>
        <family val="2"/>
      </rPr>
      <t>:</t>
    </r>
  </si>
  <si>
    <t>14. Program, Placement, Service, Strategy, or System Enhancement</t>
  </si>
  <si>
    <r>
      <rPr>
        <sz val="10"/>
        <color theme="1"/>
        <rFont val="Arial"/>
        <family val="2"/>
      </rPr>
      <t>Expenditure Category</t>
    </r>
    <r>
      <rPr>
        <sz val="8"/>
        <color theme="1"/>
        <rFont val="Arial"/>
        <family val="2"/>
      </rPr>
      <t>:</t>
    </r>
  </si>
  <si>
    <t>15. Program, Placement, Service, Strategy, or System Enhancement</t>
  </si>
  <si>
    <r>
      <rPr>
        <sz val="10"/>
        <color theme="1"/>
        <rFont val="Arial"/>
        <family val="2"/>
      </rPr>
      <t>Expenditure Category</t>
    </r>
    <r>
      <rPr>
        <sz val="8"/>
        <color theme="1"/>
        <rFont val="Arial"/>
        <family val="2"/>
      </rPr>
      <t>:</t>
    </r>
  </si>
  <si>
    <t>16. Program, Placement, Service, Strategy, or System Enhancement</t>
  </si>
  <si>
    <r>
      <rPr>
        <sz val="10"/>
        <color theme="1"/>
        <rFont val="Arial"/>
        <family val="2"/>
      </rPr>
      <t>Expenditure Category</t>
    </r>
    <r>
      <rPr>
        <sz val="8"/>
        <color theme="1"/>
        <rFont val="Arial"/>
        <family val="2"/>
      </rPr>
      <t>:</t>
    </r>
  </si>
  <si>
    <t>17. Program, Placement, Service, Strategy, or System Enhancement</t>
  </si>
  <si>
    <r>
      <rPr>
        <sz val="10"/>
        <color theme="1"/>
        <rFont val="Arial"/>
        <family val="2"/>
      </rPr>
      <t>Expenditure Category</t>
    </r>
    <r>
      <rPr>
        <sz val="8"/>
        <color theme="1"/>
        <rFont val="Arial"/>
        <family val="2"/>
      </rPr>
      <t>:</t>
    </r>
  </si>
  <si>
    <t>18. Program, Placement, Service, Strategy, or System Enhancement</t>
  </si>
  <si>
    <r>
      <rPr>
        <sz val="10"/>
        <color theme="1"/>
        <rFont val="Arial"/>
        <family val="2"/>
      </rPr>
      <t>Expenditure Category</t>
    </r>
    <r>
      <rPr>
        <sz val="8"/>
        <color theme="1"/>
        <rFont val="Arial"/>
        <family val="2"/>
      </rPr>
      <t>:</t>
    </r>
  </si>
  <si>
    <t>19. Program, Placement, Service, Strategy, or System Enhancement</t>
  </si>
  <si>
    <r>
      <rPr>
        <sz val="10"/>
        <color theme="1"/>
        <rFont val="Arial"/>
        <family val="2"/>
      </rPr>
      <t>Expenditure Category</t>
    </r>
    <r>
      <rPr>
        <sz val="8"/>
        <color theme="1"/>
        <rFont val="Arial"/>
        <family val="2"/>
      </rPr>
      <t>:</t>
    </r>
  </si>
  <si>
    <t>20. Program, Placement, Service, Strategy, or System Enhancement</t>
  </si>
  <si>
    <r>
      <rPr>
        <sz val="10"/>
        <color theme="1"/>
        <rFont val="Arial"/>
        <family val="2"/>
      </rPr>
      <t>Expenditure Category</t>
    </r>
    <r>
      <rPr>
        <sz val="8"/>
        <color theme="1"/>
        <rFont val="Arial"/>
        <family val="2"/>
      </rPr>
      <t>:</t>
    </r>
  </si>
  <si>
    <t>21. Program, Placement, Service, Strategy, or System Enhancement</t>
  </si>
  <si>
    <r>
      <rPr>
        <sz val="10"/>
        <color theme="1"/>
        <rFont val="Arial"/>
        <family val="2"/>
      </rPr>
      <t>Expenditure Category</t>
    </r>
    <r>
      <rPr>
        <sz val="8"/>
        <color theme="1"/>
        <rFont val="Arial"/>
        <family val="2"/>
      </rPr>
      <t>:</t>
    </r>
  </si>
  <si>
    <t>22. Program, Placement, Service, Strategy, or System Enhancement</t>
  </si>
  <si>
    <r>
      <rPr>
        <sz val="10"/>
        <color theme="1"/>
        <rFont val="Arial"/>
        <family val="2"/>
      </rPr>
      <t>Expenditure Category</t>
    </r>
    <r>
      <rPr>
        <sz val="8"/>
        <color theme="1"/>
        <rFont val="Arial"/>
        <family val="2"/>
      </rPr>
      <t>:</t>
    </r>
  </si>
  <si>
    <t>23. Program, Placement, Service, Strategy, or System Enhancement</t>
  </si>
  <si>
    <r>
      <rPr>
        <sz val="10"/>
        <color theme="1"/>
        <rFont val="Arial"/>
        <family val="2"/>
      </rPr>
      <t>Expenditure Category</t>
    </r>
    <r>
      <rPr>
        <sz val="8"/>
        <color theme="1"/>
        <rFont val="Arial"/>
        <family val="2"/>
      </rPr>
      <t>:</t>
    </r>
  </si>
  <si>
    <t>24. Program, Placement, Service, Strategy, or System Enhancement</t>
  </si>
  <si>
    <r>
      <rPr>
        <sz val="10"/>
        <color theme="1"/>
        <rFont val="Arial"/>
        <family val="2"/>
      </rPr>
      <t>Expenditure Category</t>
    </r>
    <r>
      <rPr>
        <sz val="8"/>
        <color theme="1"/>
        <rFont val="Arial"/>
        <family val="2"/>
      </rPr>
      <t>:</t>
    </r>
  </si>
  <si>
    <t>25. Program, Placement, Service, Strategy, or System Enhancement</t>
  </si>
  <si>
    <r>
      <rPr>
        <sz val="10"/>
        <color theme="1"/>
        <rFont val="Arial"/>
        <family val="2"/>
      </rPr>
      <t>Expenditure Category</t>
    </r>
    <r>
      <rPr>
        <sz val="8"/>
        <color theme="1"/>
        <rFont val="Arial"/>
        <family val="2"/>
      </rPr>
      <t>:</t>
    </r>
  </si>
  <si>
    <t>26. Program, Placement, Service, Strategy, or System Enhancement</t>
  </si>
  <si>
    <r>
      <rPr>
        <sz val="10"/>
        <color theme="1"/>
        <rFont val="Arial"/>
        <family val="2"/>
      </rPr>
      <t>Expenditure Category</t>
    </r>
    <r>
      <rPr>
        <sz val="8"/>
        <color theme="1"/>
        <rFont val="Arial"/>
        <family val="2"/>
      </rPr>
      <t>:</t>
    </r>
  </si>
  <si>
    <t>27. Program, Placement, Service, Strategy, or System Enhancement</t>
  </si>
  <si>
    <r>
      <rPr>
        <sz val="10"/>
        <color theme="1"/>
        <rFont val="Arial"/>
        <family val="2"/>
      </rPr>
      <t>Expenditure Category</t>
    </r>
    <r>
      <rPr>
        <sz val="8"/>
        <color theme="1"/>
        <rFont val="Arial"/>
        <family val="2"/>
      </rPr>
      <t>:</t>
    </r>
  </si>
  <si>
    <t>28. Program, Placement, Service, Strategy, or System Enhancement</t>
  </si>
  <si>
    <r>
      <rPr>
        <sz val="10"/>
        <color theme="1"/>
        <rFont val="Arial"/>
        <family val="2"/>
      </rPr>
      <t>Expenditure Category</t>
    </r>
    <r>
      <rPr>
        <sz val="8"/>
        <color theme="1"/>
        <rFont val="Arial"/>
        <family val="2"/>
      </rPr>
      <t>:</t>
    </r>
  </si>
  <si>
    <t>29. Program, Placement, Service, Strategy, or System Enhancement</t>
  </si>
  <si>
    <r>
      <rPr>
        <sz val="10"/>
        <color theme="1"/>
        <rFont val="Arial"/>
        <family val="2"/>
      </rPr>
      <t>Expenditure Category</t>
    </r>
    <r>
      <rPr>
        <sz val="8"/>
        <color theme="1"/>
        <rFont val="Arial"/>
        <family val="2"/>
      </rPr>
      <t>:</t>
    </r>
  </si>
  <si>
    <t>30. Program, Placement, Service, Strategy, or System Enhancement</t>
  </si>
  <si>
    <r>
      <rPr>
        <sz val="10"/>
        <color theme="1"/>
        <rFont val="Arial"/>
        <family val="2"/>
      </rPr>
      <t>Expenditure Category</t>
    </r>
    <r>
      <rPr>
        <sz val="8"/>
        <color theme="1"/>
        <rFont val="Arial"/>
        <family val="2"/>
      </rPr>
      <t>:</t>
    </r>
  </si>
  <si>
    <t>FOR BSCC USE ONLY</t>
  </si>
  <si>
    <r>
      <rPr>
        <b/>
        <sz val="10"/>
        <color rgb="FFFFFFFF"/>
        <rFont val="Arial"/>
        <family val="2"/>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family val="2"/>
      </rPr>
      <t>Report 1 TOTALS</t>
    </r>
  </si>
  <si>
    <t>Sex (Male &amp; Female)</t>
  </si>
  <si>
    <t>Race/Ethnic Group</t>
  </si>
  <si>
    <t>(Optional)</t>
  </si>
  <si>
    <r>
      <rPr>
        <b/>
        <sz val="10"/>
        <color rgb="FFFFFFFF"/>
        <rFont val="Arial"/>
        <family val="2"/>
      </rPr>
      <t xml:space="preserve">Juvenile Court Dispositions Resulting From Petitions for Delinquesnt Acts, January 1 - December 31, 2016
</t>
    </r>
    <r>
      <rPr>
        <b/>
        <sz val="9"/>
        <color rgb="FFFFFFFF"/>
        <rFont val="Arial"/>
        <family val="2"/>
      </rPr>
      <t>Age by Petition Type, Sex, Race/Ethnic Group, Defense Representation, Court Disposition and Wardship Placement</t>
    </r>
    <r>
      <rPr>
        <b/>
        <sz val="10"/>
        <color rgb="FFFFFFFF"/>
        <rFont val="Arial"/>
        <family val="2"/>
      </rPr>
      <t xml:space="preserve">
</t>
    </r>
    <r>
      <rPr>
        <b/>
        <sz val="14"/>
        <color rgb="FFFFFFFF"/>
        <rFont val="Arial"/>
        <family val="2"/>
      </rPr>
      <t>Report 3 TOTALS</t>
    </r>
  </si>
  <si>
    <r>
      <rPr>
        <b/>
        <i/>
        <sz val="11"/>
        <color theme="0"/>
        <rFont val="Arial"/>
        <family val="2"/>
      </rP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</si>
  <si>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</si>
  <si>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</si>
  <si>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</si>
  <si>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</si>
  <si>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</si>
  <si>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</si>
  <si>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</si>
  <si>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</si>
  <si>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</si>
  <si>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</si>
  <si>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</si>
  <si>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</si>
  <si>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</si>
  <si>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</si>
  <si>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</si>
  <si>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</si>
  <si>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</si>
  <si>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</si>
  <si>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</si>
  <si>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</si>
  <si>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</si>
  <si>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</si>
  <si>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</si>
  <si>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</si>
  <si>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</si>
  <si>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</si>
  <si>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</si>
  <si>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family val="2"/>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</si>
  <si>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</si>
  <si>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</si>
  <si>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family val="2"/>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</si>
  <si>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</si>
  <si>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</si>
  <si>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</si>
  <si>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</si>
  <si>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</si>
  <si>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family val="2"/>
      </rPr>
      <t>1.</t>
    </r>
    <r>
      <rPr>
        <sz val="9"/>
        <color theme="1"/>
        <rFont val="Arial"/>
        <family val="2"/>
      </rPr>
      <t xml:space="preserve">  Is your Juvenile Justice Coordinating Council aware of your planned YOBG expenditures?</t>
    </r>
  </si>
  <si>
    <r>
      <rPr>
        <sz val="10"/>
        <color theme="1"/>
        <rFont val="Arial"/>
        <family val="2"/>
      </rPr>
      <t>2.</t>
    </r>
    <r>
      <rPr>
        <sz val="10"/>
        <color theme="1"/>
        <rFont val="Arial"/>
        <family val="2"/>
      </rPr>
      <t xml:space="preserve"> Were there specific discussions related to coordination between JJCPA and YOBG?</t>
    </r>
  </si>
  <si>
    <r>
      <rPr>
        <sz val="10"/>
        <color theme="1"/>
        <rFont val="Arial"/>
        <family val="2"/>
      </rPr>
      <t>3.</t>
    </r>
    <r>
      <rPr>
        <sz val="10"/>
        <color theme="1"/>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</si>
  <si>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</si>
  <si>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</si>
  <si>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family val="2"/>
      </rPr>
      <t xml:space="preserve">This concludes the application.  </t>
    </r>
    <r>
      <rPr>
        <b/>
        <sz val="10"/>
        <color theme="1"/>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</si>
  <si>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</si>
  <si>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</si>
  <si>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</si>
  <si>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</si>
  <si>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</si>
  <si>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</si>
  <si>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</si>
  <si>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</si>
  <si>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</si>
  <si>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</si>
  <si>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</si>
  <si>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</si>
  <si>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</si>
  <si>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</si>
  <si>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</si>
  <si>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</si>
  <si>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</si>
  <si>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</si>
  <si>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</si>
  <si>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</si>
  <si>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</si>
  <si>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</si>
  <si>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</si>
  <si>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</si>
  <si>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</si>
  <si>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</si>
  <si>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</si>
  <si>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</si>
  <si>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</si>
  <si>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</si>
  <si>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</si>
  <si>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</si>
  <si>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</si>
  <si>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</si>
  <si>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</si>
  <si>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</si>
  <si>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</si>
  <si>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</si>
  <si>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</si>
  <si>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</si>
  <si>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</si>
  <si>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</si>
  <si>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</si>
  <si>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</si>
  <si>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</si>
  <si>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</si>
  <si>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</si>
  <si>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</si>
  <si>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</si>
  <si>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</si>
  <si>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</si>
  <si>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</si>
  <si>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</si>
  <si>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</si>
  <si>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</si>
  <si>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</si>
  <si>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</si>
  <si>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</si>
  <si>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</si>
  <si>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</si>
  <si>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</si>
  <si>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</si>
  <si>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</si>
  <si>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</si>
  <si>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</si>
  <si>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</si>
  <si>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</si>
  <si>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</si>
  <si>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</si>
  <si>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</si>
  <si>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</si>
  <si>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</si>
  <si>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</si>
  <si>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</si>
  <si>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</si>
  <si>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</si>
  <si>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</si>
  <si>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</si>
  <si>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</si>
  <si>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</si>
  <si>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</si>
  <si>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</si>
  <si>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</si>
  <si>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</si>
  <si>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</si>
  <si>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</si>
  <si>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</si>
  <si>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</si>
  <si>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</si>
  <si>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</si>
  <si>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</si>
  <si>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</si>
  <si>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</si>
  <si>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</si>
  <si>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</si>
  <si>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</si>
  <si>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</si>
  <si>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</si>
  <si>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</si>
  <si>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</si>
  <si>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</si>
  <si>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</si>
  <si>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</si>
  <si>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</si>
  <si>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</si>
  <si>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</si>
  <si>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</si>
  <si>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</si>
  <si>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</si>
  <si>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</si>
  <si>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</si>
  <si>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</si>
  <si>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</si>
  <si>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</si>
  <si>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</si>
  <si>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</si>
  <si>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</si>
  <si>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</si>
  <si>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</si>
  <si>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</si>
  <si>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</si>
  <si>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</si>
  <si>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</si>
  <si>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</si>
  <si>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</si>
  <si>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</si>
  <si>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</si>
  <si>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</si>
  <si>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</si>
  <si>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</si>
  <si>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</si>
  <si>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</si>
  <si>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</si>
  <si>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</si>
  <si>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</si>
  <si>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</si>
  <si>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</si>
  <si>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</si>
  <si>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</si>
  <si>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</si>
  <si>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</si>
  <si>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</si>
  <si>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</si>
  <si>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</si>
  <si>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</si>
  <si>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</si>
  <si>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</si>
  <si>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</si>
  <si>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</si>
  <si>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</si>
  <si>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</si>
  <si>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</si>
  <si>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</si>
  <si>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</si>
  <si>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</si>
  <si>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</si>
  <si>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</si>
  <si>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</si>
  <si>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</si>
  <si>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</si>
  <si>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</si>
  <si>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</si>
  <si>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</si>
  <si>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</si>
  <si>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</si>
  <si>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</si>
  <si>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</si>
  <si>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</si>
  <si>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</si>
  <si>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</si>
  <si>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</si>
  <si>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</si>
  <si>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</si>
  <si>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</si>
  <si>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</si>
  <si>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</si>
  <si>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</si>
  <si>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</si>
  <si>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</si>
  <si>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</si>
  <si>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</si>
  <si>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</si>
  <si>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</si>
  <si>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</si>
  <si>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</si>
  <si>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</si>
  <si>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</si>
  <si>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</si>
  <si>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</si>
  <si>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</si>
  <si>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</si>
  <si>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</si>
  <si>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</si>
  <si>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</si>
  <si>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</si>
  <si>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</si>
  <si>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</si>
  <si>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</si>
  <si>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</si>
  <si>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</si>
  <si>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</si>
  <si>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</si>
  <si>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</si>
  <si>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</si>
  <si>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</si>
  <si>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</si>
  <si>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</si>
  <si>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</si>
  <si>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</si>
  <si>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</si>
  <si>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</si>
  <si>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</si>
  <si>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</si>
  <si>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</si>
  <si>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</si>
  <si>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</si>
  <si>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</si>
  <si>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</si>
  <si>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</si>
  <si>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</si>
  <si>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</si>
  <si>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</si>
  <si>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</si>
  <si>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</si>
  <si>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</si>
  <si>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</si>
  <si>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</si>
  <si>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</si>
  <si>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</si>
  <si>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</si>
  <si>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</si>
  <si>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</si>
  <si>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</si>
  <si>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</si>
  <si>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</si>
  <si>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</si>
  <si>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</si>
  <si>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</si>
  <si>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</si>
  <si>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</si>
  <si>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</si>
  <si>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</si>
  <si>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</si>
  <si>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</si>
  <si>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</si>
  <si>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</si>
  <si>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</si>
  <si>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</si>
  <si>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</si>
  <si>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</si>
  <si>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</si>
  <si>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</si>
  <si>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</si>
  <si>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</si>
  <si>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</si>
  <si>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</si>
  <si>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</si>
  <si>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</si>
  <si>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</si>
  <si>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</si>
  <si>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</si>
  <si>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</si>
  <si>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</si>
  <si>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</si>
  <si>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</si>
  <si>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</si>
  <si>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</si>
  <si>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</si>
  <si>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</si>
  <si>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</si>
  <si>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</si>
  <si>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</si>
  <si>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</si>
  <si>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</si>
  <si>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</si>
  <si>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</si>
  <si>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</si>
  <si>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</si>
  <si>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</si>
  <si>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</si>
  <si>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</si>
  <si>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</si>
  <si>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</si>
  <si>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</si>
  <si>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</si>
  <si>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</si>
  <si>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</si>
  <si>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</si>
  <si>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</si>
  <si>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</si>
  <si>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</si>
  <si>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</si>
  <si>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</si>
  <si>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</si>
  <si>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</si>
  <si>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</si>
  <si>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</si>
  <si>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</si>
  <si>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</si>
  <si>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</si>
  <si>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</si>
  <si>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</si>
  <si>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</si>
  <si>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</si>
  <si>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</si>
  <si>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</si>
  <si>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</si>
  <si>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</si>
  <si>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</si>
  <si>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</si>
  <si>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</si>
  <si>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</si>
  <si>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</si>
  <si>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</si>
  <si>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</si>
  <si>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</si>
  <si>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</si>
  <si>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</si>
  <si>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</si>
  <si>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</si>
  <si>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</si>
  <si>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</si>
  <si>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</si>
  <si>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</si>
  <si>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</si>
  <si>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</si>
  <si>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</si>
  <si>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</si>
  <si>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</si>
  <si>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</si>
  <si>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</si>
  <si>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</si>
  <si>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</si>
  <si>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</si>
  <si>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</si>
  <si>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</si>
  <si>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</si>
  <si>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</si>
  <si>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</si>
  <si>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</si>
  <si>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</si>
  <si>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</si>
  <si>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</si>
  <si>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</si>
  <si>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</si>
  <si>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</si>
  <si>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</si>
  <si>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</si>
  <si>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</si>
  <si>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</si>
  <si>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</si>
  <si>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</si>
  <si>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</si>
  <si>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</si>
  <si>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</si>
  <si>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</si>
  <si>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</si>
  <si>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</si>
  <si>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</si>
  <si>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</si>
  <si>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</si>
  <si>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</si>
  <si>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</si>
  <si>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</si>
  <si>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</si>
  <si>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</si>
  <si>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</si>
  <si>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</si>
  <si>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</si>
  <si>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</si>
  <si>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</si>
  <si>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</si>
  <si>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</si>
  <si>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</si>
  <si>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</si>
  <si>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</si>
  <si>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</si>
  <si>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</si>
  <si>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</si>
  <si>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</si>
  <si>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</si>
  <si>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</si>
  <si>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</si>
  <si>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</si>
  <si>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</si>
  <si>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</si>
  <si>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</si>
  <si>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</si>
  <si>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</si>
  <si>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</si>
  <si>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</si>
  <si>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</si>
  <si>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</si>
  <si>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</si>
  <si>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</si>
  <si>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</si>
  <si>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</si>
  <si>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</si>
  <si>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</si>
  <si>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</si>
  <si>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</si>
  <si>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</si>
  <si>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</si>
  <si>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</si>
  <si>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</si>
  <si>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</si>
  <si>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</si>
  <si>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</si>
  <si>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</si>
  <si>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</si>
  <si>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</si>
  <si>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</si>
  <si>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</si>
  <si>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</si>
  <si>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</si>
  <si>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</si>
  <si>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</si>
  <si>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</si>
  <si>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</si>
  <si>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</si>
  <si>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</si>
  <si>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</si>
  <si>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</si>
  <si>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</si>
  <si>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</si>
  <si>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</si>
  <si>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</si>
  <si>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</si>
  <si>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</si>
  <si>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</si>
  <si>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</si>
  <si>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</si>
  <si>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</si>
  <si>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</si>
  <si>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</si>
  <si>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</si>
  <si>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</si>
  <si>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</si>
  <si>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</si>
  <si>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</si>
  <si>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</si>
  <si>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</si>
  <si>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</si>
  <si>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</si>
  <si>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</si>
  <si>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</si>
  <si>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</si>
  <si>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</si>
  <si>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</si>
  <si>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</si>
  <si>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</si>
  <si>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</si>
  <si>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</si>
  <si>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</si>
  <si>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</si>
  <si>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</si>
  <si>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</si>
  <si>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</si>
  <si>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</si>
  <si>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</si>
  <si>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</si>
  <si>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</si>
  <si>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</si>
  <si>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</si>
  <si>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</si>
  <si>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</si>
  <si>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</si>
  <si>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</si>
  <si>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</si>
  <si>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</si>
  <si>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</si>
  <si>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</si>
  <si>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</si>
  <si>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</si>
  <si>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</si>
  <si>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</si>
  <si>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</si>
  <si>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</si>
  <si>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</si>
  <si>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</si>
  <si>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</si>
  <si>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</si>
  <si>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</si>
  <si>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</si>
  <si>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</si>
  <si>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</si>
  <si>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</si>
  <si>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</si>
  <si>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</si>
  <si>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</si>
  <si>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</si>
  <si>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</si>
  <si>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</si>
  <si>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</si>
  <si>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</si>
  <si>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</si>
  <si>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</si>
  <si>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</si>
  <si>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</si>
  <si>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</si>
  <si>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</si>
  <si>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</si>
  <si>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</si>
  <si>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</si>
  <si>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</si>
  <si>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</si>
  <si>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</si>
  <si>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</si>
  <si>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</si>
  <si>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</si>
  <si>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</si>
  <si>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</si>
  <si>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</si>
  <si>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</si>
  <si>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</si>
  <si>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</si>
  <si>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</si>
  <si>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</si>
  <si>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</si>
  <si>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</si>
  <si>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</si>
  <si>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</si>
  <si>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</si>
  <si>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</si>
  <si>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</si>
  <si>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</si>
  <si>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</si>
  <si>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</si>
  <si>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</si>
  <si>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</si>
  <si>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</si>
  <si>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</si>
  <si>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</si>
  <si>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</si>
  <si>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</si>
  <si>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</si>
  <si>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</si>
  <si>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</si>
  <si>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</si>
  <si>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</si>
  <si>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</si>
  <si>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</si>
  <si>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</si>
  <si>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</si>
  <si>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</si>
  <si>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</si>
  <si>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</si>
  <si>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</si>
  <si>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</si>
  <si>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</si>
  <si>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</si>
  <si>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</si>
  <si>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</si>
  <si>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</si>
  <si>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</si>
  <si>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</si>
  <si>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</si>
  <si>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</si>
  <si>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</si>
  <si>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</si>
  <si>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</si>
  <si>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</si>
  <si>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</si>
  <si>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</si>
  <si>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</si>
  <si>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</si>
  <si>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</si>
  <si>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</si>
  <si>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</si>
  <si>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</si>
  <si>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</si>
  <si>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</si>
  <si>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</si>
  <si>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</si>
  <si>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</si>
  <si>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</si>
  <si>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</si>
  <si>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</si>
  <si>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</si>
  <si>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</si>
  <si>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</si>
  <si>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</si>
  <si>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</si>
  <si>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</si>
  <si>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</si>
  <si>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</si>
  <si>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</si>
  <si>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</si>
  <si>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</si>
  <si>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</si>
  <si>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</si>
  <si>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</si>
  <si>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</si>
  <si>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</si>
  <si>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</si>
  <si>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</si>
  <si>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</si>
  <si>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</si>
  <si>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</si>
  <si>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</si>
  <si>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</si>
  <si>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</si>
  <si>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</si>
  <si>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</si>
  <si>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</si>
  <si>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</si>
  <si>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</si>
  <si>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</si>
  <si>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</si>
  <si>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</si>
  <si>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</si>
  <si>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</si>
  <si>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</si>
  <si>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</si>
  <si>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</si>
  <si>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</si>
  <si>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</si>
  <si>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</si>
  <si>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</si>
  <si>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</si>
  <si>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</si>
  <si>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</si>
  <si>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</si>
  <si>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</si>
  <si>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</si>
  <si>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</si>
  <si>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</si>
  <si>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</si>
  <si>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</si>
  <si>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</si>
  <si>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</si>
  <si>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</si>
  <si>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</si>
  <si>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</si>
  <si>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</si>
  <si>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</si>
  <si>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</si>
  <si>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</si>
  <si>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</si>
  <si>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</si>
  <si>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</si>
  <si>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</si>
  <si>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</si>
  <si>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</si>
  <si>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</si>
  <si>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</si>
  <si>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</si>
  <si>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</si>
  <si>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</si>
  <si>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</si>
  <si>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</si>
  <si>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</si>
  <si>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</si>
  <si>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</si>
  <si>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</si>
  <si>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</si>
  <si>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</si>
  <si>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</si>
  <si>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</si>
  <si>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</si>
  <si>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</si>
  <si>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</si>
  <si>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</si>
  <si>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</si>
  <si>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</si>
  <si>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</si>
  <si>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</si>
  <si>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</si>
  <si>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</si>
  <si>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</si>
  <si>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</si>
  <si>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</si>
  <si>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</si>
  <si>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</si>
  <si>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</si>
  <si>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</si>
  <si>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</si>
  <si>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</si>
  <si>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</si>
  <si>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</si>
  <si>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</si>
  <si>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</si>
  <si>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</si>
  <si>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</si>
  <si>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</si>
  <si>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</si>
  <si>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family val="2"/>
      </rPr>
      <t>Age by Petition Type, Sex, Race/Ethnic Group, Defense Representation, Court Disposition and Wardship Placement</t>
    </r>
    <r>
      <rPr>
        <b/>
        <sz val="10"/>
        <color rgb="FFFFFFFF"/>
        <rFont val="Arial"/>
        <family val="2"/>
      </rPr>
      <t xml:space="preserve">
Report 3</t>
    </r>
  </si>
  <si>
    <r>
      <t>Referrals of Juveniles to Probation Departments for Delinquent Acts, January 1 - December 31, 202</t>
    </r>
    <r>
      <rPr>
        <b/>
        <sz val="10"/>
        <rFont val="Arial"/>
        <family val="2"/>
      </rPr>
      <t>3</t>
    </r>
    <r>
      <rPr>
        <b/>
        <sz val="10"/>
        <color rgb="FFFFFFFF"/>
        <rFont val="Arial"/>
        <family val="2"/>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</si>
  <si>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</si>
  <si>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</si>
  <si>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 xml:space="preserve">Camps </t>
  </si>
  <si>
    <t>Aftercare &amp; Re-entry</t>
  </si>
  <si>
    <t>High Risk High Needs</t>
  </si>
  <si>
    <t>Data Collection (RAND)</t>
  </si>
  <si>
    <t>Fiscal/Contract</t>
  </si>
  <si>
    <t>Public Private Partnership (Base Funding)</t>
  </si>
  <si>
    <t>After-School Enrichment &amp; Supervision Program</t>
  </si>
  <si>
    <t>Mental Health Screening, Assessment, and Treatment</t>
  </si>
  <si>
    <t xml:space="preserve">Multi-Systemic Therapy (MST) Program </t>
  </si>
  <si>
    <t>Youth Substance Abuse Intervention Program</t>
  </si>
  <si>
    <t>Early Intervention &amp; Diversion Program (EIDP)</t>
  </si>
  <si>
    <t>Special Needs Court Program</t>
  </si>
  <si>
    <t>Vocational Training at Camps</t>
  </si>
  <si>
    <t>SEED School Program</t>
  </si>
  <si>
    <t xml:space="preserve">LAC Youth Commission </t>
  </si>
  <si>
    <t>Chief's Board Delegated Authority</t>
  </si>
  <si>
    <t>Programs Approved on 5/31/19 (Growth Funding)</t>
  </si>
  <si>
    <t xml:space="preserve"> Programs Approved on 8/2/19 (Growth Funding)</t>
  </si>
  <si>
    <t>Programs Approved on 9/6/19 (Growth Funding)</t>
  </si>
  <si>
    <t>Programs Approved on 12/10/19 (Growth Funding)</t>
  </si>
  <si>
    <t>Growth Approved 2/7/20 and 8/26/20 (Growth Funding)</t>
  </si>
  <si>
    <t>Programs Approved on 1/14/21 (Growth Funding)</t>
  </si>
  <si>
    <t>Programs Approved on 2/3/22 &amp; 2/14/22 (Growth Funding)</t>
  </si>
  <si>
    <t>31. Program, Placement, Service, Strategy, or System Enhancement</t>
  </si>
  <si>
    <t>32. Program, Placement, Service, Strategy, or System Enhancement</t>
  </si>
  <si>
    <t>33. Program, Placement, Service, Strategy, or System Enhancement</t>
  </si>
  <si>
    <t>34. Program, Placement, Service, Strategy, or System Enhancement</t>
  </si>
  <si>
    <t>35. Program, Placement, Service, Strategy, or System Enhancement</t>
  </si>
  <si>
    <t>36. Program, Placement, Service, Strategy, or System Enhancement</t>
  </si>
  <si>
    <t>37. Program, Placement, Service, Strategy, or System Enhancement</t>
  </si>
  <si>
    <t>38. Program, Placement, Service, Strategy, or System Enhancement</t>
  </si>
  <si>
    <t>39. Program, Placement, Service, Strategy, or System Enhancement</t>
  </si>
  <si>
    <t>40. Program, Placement, Service, Strategy, or System Enhancement</t>
  </si>
  <si>
    <t>41. Program, Placement, Service, Strategy, or System Enhancement</t>
  </si>
  <si>
    <t>42. Program, Placement, Service, Strategy, or System Enhancement</t>
  </si>
  <si>
    <t>43. Program, Placement, Service, Strategy, or System Enhancement</t>
  </si>
  <si>
    <t>44. Program, Placement, Service, Strategy, or System Enhancement</t>
  </si>
  <si>
    <t>45. Program, Placement, Service, Strategy, or System Enhancement</t>
  </si>
  <si>
    <t>Programs Approved on 1/19/23 (Growth Funding)</t>
  </si>
  <si>
    <t>Housing Based Day Supervision</t>
  </si>
  <si>
    <t>Client Assessment Rehabilitation Evaluation (CARE) Public Defender</t>
  </si>
  <si>
    <t>Arts in Institution</t>
  </si>
  <si>
    <t>BOS Enhanced School and Community Services (Growth Funding)</t>
  </si>
  <si>
    <t>Early Intervention Diversion Program (EIDP) One-Time</t>
  </si>
  <si>
    <t>Sharon Hawkins</t>
  </si>
  <si>
    <t>Probation Director</t>
  </si>
  <si>
    <t>562 319-7341</t>
  </si>
  <si>
    <t>sharon.hawkins@probation.lacounty.gov</t>
  </si>
  <si>
    <t>Kimberly Epps</t>
  </si>
  <si>
    <t>Chief Deputy Probation Officer</t>
  </si>
  <si>
    <t>Kimberly.epps@probation.lacounty.gov</t>
  </si>
  <si>
    <t xml:space="preserve">In 2023, there were 2,025 petitions filed. The number of petitions filed had dropped steadily from 2017 (with 7193 petitions) to 2022 (with 1972 petitions); therefore, the 2023 data suggests a slight increase in the number of petitions filed. Similarly, in 2023 there were 211 youth placed on informal probation. This number had also declined steadily from 2017 (426 youth) to 2021 (72 youth), but has been increasing over the last two years. Regarding demographic characteristics, as reported by the United States Census Bureau as of 2021, the percentage of youth (ages 11-17) by race/ethnic groups in the County of Los Angeles included the following: 20.2% non-Hispanic White, 7.4% Black/African American, 10.7% Asian, 57.9% Hispanic or Latino, and 3.9% other (including multiracial, American Indian and Alaska Native, Native Hawaiian and Other Pacific Islander). In 2023, 62.3% of youth referred to the Probation department were Hispanic, and 31.0% were Black. These percentages have been fairly constant since 2021, and suggest that Black/African American youth continue to be overrepresented among youth referred to the Probation Department in Los Angeles County. Regarding gender, in Los Angeles County, about 48.8% of youth ages 11-17 are female and 51.2% are male. However, male youth comprise 84.5% of youth referred to the Probation department. Since 2021, the percentage of referred youth who are female has increased slightly -- from 13.4% of referred youth in 2021 to 15.5% of referred youth in 2023. </t>
  </si>
  <si>
    <t>In 2023, there were 980 new petitions. The number of petitions had been on the decline between 2017 (with 2305 new petitions) and 2022 (with 764 new petitions). This is the first time in the last five years that the number of new petitions filed has increased, representing a 28% increase between 2022 and 2023. However, the number of subsequent petitions decreased from 1,208 in 2022 to 1,045 in 2023. Most youth with a disposition were placed on wardship probation (about 90%), similar to prior years. It remains most common for youth to be placed in their own or a relative's home (52% of wardship placements) followed by a private facility (30%). Regarding race and ethnicity, 60% of youth facing a petition were Hispanic and 35% were Black. Compared to youth census data, these figures suggest that a racial disparity persists in the percentage of Black youth facing a petition. The overall racial and ethnic breakdown remains very similar to prior years. This year, about 86% of youth facing a petition were male and 14% were female. The number of females had declined by 42% from 2021 to 2022, but increased by 40% from 2022 to 2023.</t>
  </si>
  <si>
    <t>Housing Opportunities for Mentoring and Education (HOME) program is facilitated through the County of Los Angeles Housing Authority &amp; City of Los Angeles Housing Authority. The program is designed to target the risk, need and responsivity factors of youth and families by providing prevention and intervention services that are culturally competent in their social ecology. Specifically, HOME targets youth residing in public housing between  11-17 years of age who are experiencing poor attendance, poor academic performance, poor family functioning, anti-social behaviors and/or poor individual problem-solving skills. At program intake, Youth Services Specialists conduct an assessment to determine the needs of the youth and family. Case plans are developed to target identified needs using a strength-based, youth development approach so that interventions are adapted to the learning styles and motivation of the participant. Prevention and intervention services may include tutoring, literacy, educational supports and advocacy, employment, substance abuse/alcohol counseling, gang intervention, prosocial activities (arts education, recreation) and restorative justice. Additionally, this program assists the families of probationers in gaining access to resources and services that will help them become self-sufficient, thereby reducing risk factors associated with juvenile delinquency. Program goals are to provide early-intervention services for at-risk youths; provide daily monitoring of probationers; provide enhanced family services to probationers and at-risk youths; increase school attendance and performance; and reduce crime rates in the housing units. Over the past few years, the ecological systems theory and the PYD model have informed the strategy of this program on productive youth engagement in programs in their communities, schools, organizations, peer groups, and families. As described in a recent gap analysis conducted by the RAND Corp. "Positive youth development theorizes that when there is an alignment between youth talents, interests, skills, and community resources (e.g., school, family), young people can achieve positive developmental outcomes including academic achievement, extracurricular activities, physical and mental health, and prosocial behaviors (Catalano et al., 2004; Dotterer, McHale and Crouter, 2007; Fredricks and Eccles, 2010; Irvin et al., 2010)" (Whitaker et al., 2022). In turn, promoting these factors may be protective against involvement in delinquency (Development Services Group, 2015). Whitaker, Laura, Sierra Smucker, and Stephanie Brooks Holliday, A Gap Analysis of the Los Angeles County JJCPA Portfolio. Santa Monica, CA: RAND Corp. 2022. https://www.rand.org/pubs/research_reports/RRA1663-1.html. Development Services Group, Inc. 2015. "Protective Factors for Delinquency. " Literature review.  Washington D.C.: Office of Juvenile Justice and Delinquency Prevention.</t>
  </si>
  <si>
    <t>County of L.A. Dept. of Parks and Recreation and City of L.A. Dept. of Recreateion and Parks agencies provide prosocial activities for at-risk youth and various family support services (e.g. mentoring, parenting, peer support, training and systems navigation). The program goals are to provide early-intervention services for at-risk youth and to provide monitoring, especially between the hours of 3:00. and 6:00 p.m., at a time of the day when youth are most likely to be without adult supervision. The Parks program is largely a manifestation of the Communities That Care model (Developmental Research and Programs, 1993; Brooke-Weiss et al., 2008), which combines research findings that J. Hawkins and Catalano (1992) articulates about risk and protective factors related to the development of delinquency. Research has demonstrated that use of leisure time and association with delinquent peers are risk factors for certain types of offending behavior (e.g., Hilterman et al., 2014) By addressing risk factors and enhancing protective factors, such as positive social orientation, prosocial bonding, and clear and positive standards of behavior, programs can delay or prevent delinquency (OJJDP, 1995). Communities can improve youths’ chances of leading healthy, productive, crime-free lives by reducing economic and social deprivation and mitigating individual risk factors (e.g. poor family functioning, academic failure) while promoting their abilities to (1) bond with prosocial peers, family members, and mentors; (2) be productive in school, sports, and work; and (3) successfully navigate the various rules and socially accepted routines required in a variety of settings (J. Hawkins and Catalano, 1992; Connell, Aber, and Walker, 1995). In addition, research indicates that after-school programs "have the potential to impact a range of positive learning and development outcomes, specifically in the areas of academic achievement, social/emotional development, delinquency prevention, and health and wellness" (Little et al., 2008). These after-school programs draw from a positive youth development framework that uses a strength-based approach to engaging youth from vulnerable communities. Youth get to explore their unique and collective life experiences through various forms of recreation programming, cultural arts, and youth leadership development activities. The principles of a trauma informed approaches are also embedded in programming, staff training and the physical environment where activities are offered, including safety, trustworthiness, collaboration, empowerment, voice, and cultural issues (SAMSHA’s Concept of Trauma and Guidance for a Youth Trauma-Informed Approach to Youth Settings, 2015). Programming is also designed to target the vulnerable time between school dismissal and when parents and guardians return home – an unsupervised period that can be critical for prevention of delinquent behavior, which is more common when youth are unsupervised (Apsler, 2009).Priscilla Little, Christopher Wimer, and Heather Weiss (2008, February). After School Programs in the 21st Century: Their Potential and What it Takes to Achieve It. Issues and Opportunities in the Out-of-School Time Evaluation Brief No. 10.  Cambridge, MA Harvard Family Research Project.  Apsler, R. (2009). After-school programs for adolescents: A review of evaluation research. Adolescence, 44(173), 1-19.</t>
  </si>
  <si>
    <t>MHSAT services were developed to screen, assess and treat newly admitted youth to the County’s juvenile halls.  All youth are screened upon admission by a mental health professional in order to identify those that need treatment and follow-up care. The JJCPA funding was instrumental in addressing the recommended remedial measures from the Department of Justice (DOJ) Settlement Agreement. On entry into juvenile hall, DMH professional staff screen detained youth. The staff employ the Massachusetts Youth Screening Instrument and a structured interview. The instrument screens for the following factors: • suicide attempts and self-injury • prior mental health history • prior psychiatric hospitalization • prior use of prescribed psychotropic medications • evidence of learning disabilities • evidence of substance abuse. After the initial screening, staff refer for assessment any youth who show elevated risk for any of these factors. If the assessment indicates that the situation merits further attention, DMH professional staff develop a treatment plan (Grisso and Barnum, 2006). This program shares many components with the successful Linkages Project in Ohio (Cocozza and Skowyra, 2000). In that project, the Ohio County of Lorain created the Project for Adolescent Intervention and Rehabilitation, which targeted youth placed on probation for the first time for any offense. The project screens and assesses youth for mental health and substance abuse disorders, then develops individual treatment plans. In conjunction with treatment providers, probation officers and case managers supervise the youths.  Prior research found that this program is effective in improving mental health (Fain et al., 2018; Fain &amp; Turner, 2017). Fain, Terry, Susan Turner, and Nima Shahidinia, Los Angeles County Juvenile Justice Crime Prevention Act: Fiscal Year 2016–2017 Report. Los Angeles County Probation Department, 2018. https://www.rand.org/pubs/research_reports/RR2401.html.</t>
  </si>
  <si>
    <t>MST is an intensive family and community-based treatment that addresses the multiple determinants of serious antisocial behaivor in juvenile offenders. MST is an evidence-based treatment with a track record of efficacy. MST is offered in the community and focuses on strenghtening families. The multisystemic appraoch views people as being embedded wihin a complex network of interconnected systems that encompass individual, family, and extrafamilial (peer, school, and neighborhood) factors. Intervention might be necessary in any one or a combination of these systems. Participants in the JJCPA MST program are routine probationers accepted into the program. The program integrates intervention strategies, including strategic family therapy, structural family therapy, behavioral parent training and cognitive behavior therapies, into a social-ecological context. MST is provided using a home-based model of service delivery. Services typically last 3-6 months. MST services comprise of CBOs providing evidence-based, intensive family and community-based treatment that focuses on addressing all environmental systems that impact chronic and violent juvenile offenders, their homes and families, schools and teachers, neighborhoods and friends.  MST works with the toughest offenders ages 12 through 17 who have a very long history of arrests. Consistent with social-ecological models of behavior and findings from causal modeling studies of delinquency and drug use, MST posits that multiple factors determine youth antisocial behavior, which is linked with characteristics of the individual youth and his or her family and peer group, school, and community contexts (Henggeler et al., 1998).  As such, MST interventions aim to attenuate risk factors by building youth and family strengths (protective factors) on a highly individualized and comprehensive basis.  MST practitioners are available 24 hours per day, seven days per week, and provide services in the home at times convenient to the family.  This approach attempts to circumvent barriers to service access that families of serious juvenile offenders often encounter. An emphasis on parental empowerment to modify children’s natural social network is intended to facilitate the maintenance and generalization of treatment gains (Henggeler et al., 1998). MST is one of the more well-studied interventions for justice-involved youth, and a meta-analysis of MST studies has indicated that the program has small but significant outcomes on delinquency and psychopathology, substance use, family functioning, and peer relationships (van der Stouwe et al., 2014).  In an analysis by RAND focusing on FY2016-2017, youth receiving MST were compared to those who were near misses for program participation. Youth in MST had better outcomes with respect to arrest, incarceration, completion of probation, restitution, community service and probation violation. Though differences were not statistically significant, this may reflect the small sample size in the study. School outcomes for MST youth found significantly higher attendance in the term after initiating the program than in the term before program entry. Fain, Terry, Susan Turner, and Nima Shahidinia, Los Angeles County Juvenile Justice Crime Prevention Act: Fiscal Year 2016–2017 Report. Los Angeles County Probation Department, 2018. https://www.rand.org/pubs/research_reports/RR2401.html.</t>
  </si>
  <si>
    <t xml:space="preserve">DPOs from the various probation supervision programs refer youth with substance abuse issues to community-based providers for comprehensive assessment. A central focus of this programming is to ensure that each high-risk youth on probation transitioning to the community from a camp setting is scheduled for an assessment prior to release from camp and that a community-based substance abuse treatment provider sees the probationer within the first 36 hours following his or her release from a camp facility. If the assessment indicates the need for treatment, the substance abuse treatment provider employs intensive case management that requires contact with the youth and probation officer. The program provides treatment through individual, family, and group counseling. The treatment is holistic and focuses on the roots of the problem and not only on the substance abuse manifestation. The program conducts drug testing to verify abstinence and program progress. The treatment provider has access to inpatient services as needed. Program goals are to reduce crime and antisocial behavior and reduce the number of participants with positive drug tests. YSA providers work collaboratively with DPOs in developing a case plan that addresses the risk factors and criminogenic needs of each participant and provide the participant with substance abuse refusal skill training and a relapse-prevention plan (with emphasis placed on identifying “triggers that prompt drug use and high-risk situations that encourage drug use”). YSA is based on the National Institute on Drug Abuse’s relapse-prevention behavioral-therapy research (Whitten, 2005). This program fills an important need, as estimated 62 to 81 percent of youth involved in the justice system have been diagnosed with a SUD (Davis et al., 2020), and previously detained youth are also likely to continue to struggle with SUDs following their release back into their communities (Welty et al., 2017). For many justice-involved youth, contact with the system presents a first-time linkage to SUD treatment, and successful completion of treatment for these youth may result in better individual outcomes, including decreased recidivism and decreased chances of relapse (Johnson 2020). The relapse-prevention approach to substance abuse treatment consists of a collection of strategies intended to enhance self-control. Specific techniques include exploring the positive and negative consequences of continued use, self-monitoring to recognize drug cravings early on and to identify high-risk situations for use and developing strategies for coping with and avoiding high-risk situations and the desire to use. A central element of this treatment is anticipating the problems that patients will likely encounter and helping them develop effective coping strategies. Research indicates that the skills that people learn through relapse-prevention therapy remain after the completion of treatment (Whitten, 2005). Beginning in July 2017, the Department of Public Health Substance Abuse Prevention entered the Drug Medi-cal Waiver which significantly reduced the costs of substance abuse services for the County. As most youth qualify for medi-cal, this funding provided the local match for medi-cal youth and treatment costs for youth who did not qualify for medi-cal benefits. </t>
  </si>
  <si>
    <t>The Special Needs Court is a full-time court that has been specifically designated and staffed to supervise juvenile offenders who suffer from a diagnosed serious mental illness, organic brain impairment, or developmental disabilities. The court ensures that each participant youth receives the proper mental health treatment both in custody and in the community. The program’s goal is to reduce the re-arrest rate for juvenile offenders who are diagnosed with mental health problems and increase the number of juveniles who receive appropriate mental health treatment. The program provides each participant the following: • a referral process initiated through the Probation Department and the court  • comprehensive mental health screening and evaluation by a multidisciplinary team • an individualized mental health treatment plan • court and Probation-monitored case-management processes. The Special Needs Court integrates principles from existing drug and mental health courts around the country, including a multidisciplinary team approach involving mental health professionals and the juvenile court, employing intensive and comprehensive supervision and case-management services, and placing the judge as the arbiter of the treatment and supervision process. There has been evidence for the effectiveness of mental health courts. For example, Heretick and Russell (2013) compared the outcomes of youth participating in a mental health court to several comparison groups, including youth receiving minimum, medium, and intensive levels of community supervision. They found that youth in the mental health court tended to have higher recidivism rates (38%) during the intervention than those on minimum (6.7%) and medium (22.9%) community supervision, and lower recidivism than those on intensive supervision (54%). Another study found. One study found that youth had fewer arrests after a mental health court intervention along with decreases in assault or battery, violent threats, theft, weapons possession and vandalism (Behnken, Arredondo and Packman, 2009). A recent RAND evaluation found that the SNC serves youth with a particularly high level of needs, and perceived benefits of the program include prevention of recidivism, connecting youth with needed treatment, and providing continuity of services to youth (Whitaker et al., 2024). Behnken, M. P., et al. (2009). "Reduction in Recidivism in a Juvenile Mental Health Court: A Pre- and Post-Treatment Outcome Study." Juvenile &amp; Family Court Journal 60(3): 23-44. Heretick, D. M. L. and J. A. Russell (2013). "The Impact of Juvenile Mental Health Court on Recidivism Among Youth." Journal of Juvenile Justice 3(1): 1-14.</t>
  </si>
  <si>
    <t>The CARE Project provides holistic representation to youth from a collaborative team of line attorneys, resource attorneys, Mental Health Clinical Supervisors and psychiatric social workers.  The aim of the CARE Project is to identify mental illness, intellectual, developmental, and learning disabilities, and trauma suffered by a youth. The CARE Project addresses these areas by linking the youth to appropriate treatment and monitoring the youth's progress to ensure the delivery of these services. The CARE Project goals are: · Linking clients to services that address risk factors associated with justice system involvement including mental health, education problems and disability · Improved adjudication and dispositional outcomes · Reduced recidivism.  The CARE Project outcomes include: · Clients have less subsequent contact wit the juvenile justice system · Clients obtain improved dispositional outcomes · Stronger trust and better engagement between the CARE Project staff, youth and their family · Overall better legal representation. 
Line attorneys initiate CARE Project services by referring a client displaying signs of mental illness and learning and/or developmental disabilities to a CARE Project resource attorney or social worker. There are thiteen resource attorneys assigned to the CARE Project. The fourteen CARE Project psychiatric social workers perform in-depth interviews with the client and family, producing a comprehensive psychosocial assessment that identifies the developmental, educational and mental health needs of the youth. During this process, school professionals, mental health representatives, dependency social workers and other community-based organization representatives are also interviewed.  Based on these assessments, an individualized treatment plan for the youth is designed and implemented to obtain the resources necessary to support the youth's specific needs and in turn, ameliorate the risk of recidivism.  The psychiatric social worker will also consult with the line attorney and resource attorney regarding linkages to services, client and family support in and out of court proceedings, advocacy at administrative hearings and recommendations for dispositional plans in difficult cases.  The RAs advocate for education, mental health and developmental disability services. CARE has expanded its protfolis of services to include posst-dispositional casework. Over the past 16 years, the court on average adopted over 80% of the CARE Project recommendations. In 2016, an independent evaluation found that the CARE Project was highly effective in reducing negative contacts with the juvenile system and improving dispositional outcomes for Public Defender clients. A recent RAND evaluation also highlighted the value of the program connecting youth to services that they can receive beyond their involvement in the program, including regional center services (Whitaker et al., 2024). Rabinowitz, M., McCahon, D., Garmisa, S., Ndubuiza, C., Gonzalez, S. (2017) Los Angeles County Public Defender CARE Project Evaluation Report. RDA's report cited evaluations of other holistic juvenile defense models of representation which confirmed the nexus between holistic legal services and a reduction of recidivism, see, 2018 Collins, P., and Strand, D. (2013) Team Child Evaluation Study 2012-2013; Final Report, and the improvement of representation, see, Kramer, K., (2014) Legal Advocacy Program Report. See, also, 2018 RAND Corporation Study 'Redefining Public Defense.'</t>
  </si>
  <si>
    <t>The Office of Juvenile Justice and Delinquency Prevention (OJJDP) in partnership with the National Endowment for the Arts, conducted a literature review of the impacts of art programming for at-risk and justice-involved youth.  The report which was last updated in May 2016 documented, "the arts can provide an outlet for addressing emotional and/or problem behaviors through opportunities to learn new skills, develop new talents, and express thoughts and ideas in creative and therapeutic ways (Ezell and Levy 2003). Similarly, for  youth dealing with trauma or victimization (including exposure to violence), the arts can help them cope with painful experiences by fostering resiliency. (Heise 2014)." Promising arts programs can take a variety of forms, including music, theater, poetry, and media (e.g., Baker &amp; Homan, 2007; Lazzari et al., 2005; Rapp-Paglicci et al., 2012). 
The creative arts programming being implemented throughout the County are designed to improve the youth's problem-solving skills, and social competence through creative expression in various art forms. Local Community Based Organizations are contracted to provide creative arts (music, literature, performing acts, painting, drawing, etc.) to youth detained in juvenile halls, residential treatment facilities and the community year round.  Each twelve-week cohort has a culmination event to showcase the work of youth who participate. Baker, S., &amp; Homan, S. (2007). Rap, recidivism and the creative self: A popular music programme for young offenders in detention. Journal of Youth Studies, 10(4), 459-476.  Ezell &amp; Levy (2003) "An Evaluation of an Arts Program for Incarcerated Juvenile Offenders." Journal of Correctional Education 54(3): 108-14. Lazzari, M. M., Amundson, K. A., &amp; Jackson, R. L. (2005). “We are more than jailbirds”: an arts program for incarcerated young women. Affilia, 20(2), 169-185. Rapp-Paglicci, L., Stewart, C., &amp; Rowe, W. (2012). Improving outcomes for at-risk youth: Findings from the prodigy cultural arts program. Journal of Evidence-Based Social Work, 9(5), 512-523.</t>
  </si>
  <si>
    <t>The SEED Foundation operates a network of college-preparatory schools with a focus on children from low-income households. SEED schools in the DC and Maryland areas have graduated 381 students, 80% of whom are first generation college-bound students. Higher levels of education have been associated with reduced criminal justice involvement in adulthood (Belfield &amp; Levin, 2009), and achieving a high school diploma has been associated with improved labor market participation (McDaniel &amp; Kuehn, 2013). Sources: https://www.seedfoundation.com/collegesuccess Belfield, C. R., &amp; Levin, H. M. (2009). High School Dropouts and the Economic Losses from Juvenile Crime in California; California Dropout Research Project Report #16. Santa Barbara, CA: UC Santa Barbara, Gervitz Graduate School of Education. McDaniel, M., &amp; Kuehn, D. (2013). What does a high school diploma get you? Employment, race, and the transition to adulthood. The Review of Black Political Economy, 40(4), 371-399.</t>
  </si>
  <si>
    <t>The purpose of the Los Angeles County Youth Commission is to better understand the impact of youth development initiatives in Los Angeles County.  The scope of their work includes the following:  making recommendations to the Board of Supervisors and Los Angeles County Departments regarding policies, agency budgets, budgetary processes, programs and practices that impact children, youth, their families and communities; proposing to the Board and County departments new policy, programs and services that will positively impact children, youth, families and their communities; annually identify at least three focus areas for concentrated review, analysis and where, appropriate, Youth Commission intervention; being consistent with Board policy, propose new legislation, advocate and provide recommendations to the Board regarding legislation impacting children, youth families and their communities; providing a quarterly report in year one, and then an annual report henceforth to the Board apprising it of the Youth Commission’s activities and achievements during the year and commenting on the state of County services impacting youth – this may include development of a “youth score card” for County departments and; consistent engagement with community and key stakeholders  
Youth advisory boards are becoming more common across the country, allowing individuals with lived experience in the juvenile justice and child welfare systems to provide input into programming and services in their jurisdictions. An environmental scan of existing practices and engagement with key stakeholders identified the following best practices for engaging young people in an advisory capacity: -Youth-centered, -led, and -driven
-Adequate staffing -Adequate funding -Provision of tools for success, including trauma-informed and youth-accessible training materials -Proactive attention to/resolution of barriers to successful engagement
-Direct access to policymakers. The Los Angeles County Youth Commission was designed with these principles in mind.  Source:  Los Angeles County Commission for Children and Families (2019). Report back on exploring the creation of a countywide Youth Advisory Board. http://file.lacounty.gov/SDSInter/bos/supdocs/141906.pdf  Castillo Consulting Partners (2019). LA County Youth Advisory Body Data &amp; Landscape Analysis Report. Los Angeles, CA: Author.</t>
  </si>
  <si>
    <t>The Enhanced School and Community Services funded programs were developed utilizing one-time growth funds to support multiple programs that target diversion, prevention and early intervention throughout the County as determined by the Juvenile  Justice Coordinating Council.  Five million dollars was distributed throughout the five Supervisorial Districts to target needs in the community. Investment in these types of community-based prevention and early intervention services is an important aspect of an evidence-based juvenile justice system (Whitaker, Smucker, &amp; Holliday, 2022).</t>
  </si>
  <si>
    <t xml:space="preserve">Probation Involved and At-Promise Youth </t>
  </si>
  <si>
    <t xml:space="preserve">Diversion and Reentry One-Time </t>
  </si>
  <si>
    <t>The vocational training at camps or Department of Economic Opportunities Services programs target higher-risk probation youth who reside in the community or are transitioning from Camps to the community.  Many of these youth are gang involved, use drug and alcohol and low academic performers who have multiple risk factors across multiple domains.  Youth with these types of risk profiles are known to pose a high risk for committing new crimes on reentry to the community.  This program employs the following service components:  vocational training and possible job placement and/or transition supportive services upon community reentry.  The program goals are to strengthen the family, support academic performance and linking to job training/job placement.  Some of these services are provided by Los Angeles County Workforce Development, Aging, and Community Services. Youth receive Work Based Learning activities, which includes paid classroom instruction with hands-on paid work experience. Youth who participate may also qualify for final placement with a host site; those who do not achieve final placement with the host site are connected to other WDACS workforce services. Youth also receive assessment and case management services. Work-based learning can provide a bridge into careers for youth at risk of become justice involved. A randomized controlled trial evaluation of a similar program in Washington DC, Baltimore, Virginia, and Chicago found that an internship program increased educational attainment and job preparation for male participants (Theodos et al., 2016). The program also increased the probability that students would enroll in a two-year degree among men. Such results highlight the possible benefits of an internship program for Los Angeles youth, as well. Researchers have also suggested that employment in youth can promote other positive outcome as well, such as social connectedness, and can be beneficial for juvenile justice-involved youth in that way (e.g., Ameen &amp; Lee, 2012).  
Theodos, B., Pergamit, M. R., Hanson, D., Edelstein, S., &amp; Daniels, R. (2016). Embarking on College and Career: Interim Evaluation of Urban Alliance. Research Report. Urban Institute.
Ameen, E. J., &amp; Lee, D. L. (2012). Vocational training in juvenile detention: A call for action. The Career Development Quarterly, 60(2), 98-108.</t>
  </si>
  <si>
    <t>Department of Youth Development’s Youth Diversion and Development program is designed to support effective, equitable alternatives to justice system involvement for young people in Los Angeles County. DYD advances a coordinated, comprehensive, and evidence-informed model of pre-arrest youth diversion that empowers CBOs as the primary providers of youth diversion and development services countywide.  There are three key stakeholders who are part of implementation: DYD, partner referral agencies that refer eligible youth to the program, and CBOs who provide the youth diversion and development services.  DYD conducts outreach to law enforcement agencies and other youth serving systems and organizations across the county to assess their interest and readiness to implement youth diversion and development services under this model. Once a provider is awarded a DYD contract, a Partnership Agreement is developed and finalized by all key stakeholders outlining the purpose and goals of the program; eligibility and suitability for DYD referrals; responsibilities of each stakeholder throughout implementation of the program; agreements on communication and reporting; and the importance of confidentiality in securing youth rights. The Partnership Agreement is a guiding document throughout the life of the program.  
Once a referral is received, the provider will work to connect with the young person and their family to conduct a strengths-based intake assessment and develop an individualized diversion and development care plan based on the goals of the young person. Once the goals are substantially completed, the youth’s legal case connected to the referral is dismissed by the partnering referral agency and no juvenile justice record is sustained. 
Pre-booking diversion can have important benefits for young people, such as avoiding collateral consequences of justice system involvement, providing a pathway to reflect on their behaviors and be held accountable, improving perceptions of procedural justice, and reducing rates of reconviction (e.g., Dalve &amp; Cadoff, 2019), though more systematic research is needed. Moreover, a recent review of promising practices for justice-involved youth found good evidence for the effectiveness of youth diversion models, including programs that included restorative justice elements, mental health diversion, and the development of a structured treatment plan (Applegarth, Jones, and Holliday, 2023).</t>
  </si>
  <si>
    <t>Library Programming offers in-person programs at the JDRCs, outreach into our communities offering At-Promise Youth opportunities to engage with the library outside of the library walls, and in-library programming at library locations in high need communities that serve larger populations of Probation Involved Youth where they can interact with other young people 
Library services may help prevent youth justice system involvement. Public libraries often serve at-promise youth in underserved communities (Bruan et al., 2014; Campana et al., 2022). After-school programs more generally are associated with higher school attendance and lower suspension and expulsion rates (Jenson et al., 2018), which in turn are correlated with reduced justice system involvement (Fabelo et al., 2011). Life skills programs have also shown promise to reduce recidivism among adults with justice system involvement (Cecil et al., 2000).</t>
  </si>
  <si>
    <t xml:space="preserve">Youth Diversion Program </t>
  </si>
  <si>
    <t>The Early Intervention Diversion Program (EIDP), a collaborative between Probation, the Department of Mental Health (DMH) and DMH contracted mental health community-based organizations, aims to connect lower level, first-time youthful offenders on probation supervision to coordinated services that support educational outcomes and improve overall well-being.  EIDP provides intensive case management and coordinated services to youth and families; services include evidence-based mental health services, substance abuse services, health benefits and educational support services.  For youth who qualify and voluntarily agree to participate in EIDP, an in-home psycho-social assessment is conducted by a contracted Department of Mental Health (DMH) community-based partner that assesses for any mental health and substance abuse needs, learning disabilities, physical health, and other family related barriers. Upon completion of the assessment, a meeting will take place to develop a case plan. The meeting will consist of program participants (youth and family members) and a Multidisciplinary Team (MDT) where goals and case specific services will be identified. Once a case plan is developed, a formal agreement will be signed by the youth and their family members. The case manager (Deputy Probation Officer) then ensures that program participants are linked to services as stipulated in the case plan within two weeks. 
A recent evaluation of the program demonstrated that youth experienced a significant improvement in their GPA and decrease in unexcused absences and suspensions. Youth and guardians experienced improvements in mental health symptoms. In addition, compared to youth who did not participate in the program, EIDP participants had a lower rate of rearrests and appeared to take longer to the time of rearrest.
Development Services Group, inc. 2017.  "Division Programs." Literature Review. Washington, D.C.: Office of Juvenile Justice and Delinquency Prevention. Los Angeles County Probation Department Systems Accountability Bureau (2019). Early Intervention Diversion Program (EIDP) Outcomes Report. Los Angeles, CA: Author. Featured on CrimeSolutions and included in the Office of Juvenile Justice and Delinquency Prevention's Model Program Guide  https://crimesolutions.ojp.gov/ratedprograms/early-intervention-diversion-program-eidp-los-angeles-calif#:~:text=The%20Early%20Intervention%20Diversion%20Program%20%28EIDP%29%20is%20a,juveniles%20after%20they%20have%20committed%20their%20first%20offense.</t>
  </si>
  <si>
    <t>Department of Youth Development’s Youth Diversion and Development program is designed to support effective, equitable alternatives to justice system involvement for young people in Los Angeles County. DYD advances a coordinated, comprehensive, and evidence-informed model of pre-arrest youth diversion that empowers CBOs as the primary providers of youth diversion and development services countywide.  There are three key stakeholders who are part of implementation: DYD, partner referral agencies that refer eligible youth to the program, and CBOs who provide the youth diversion and development services.  DYD conducts outreach to law enforcement agencies and other youth serving systems and organizations across the county to assess their interest and readiness to implement youth diversion and development services under this model. Once a provider is awarded a DYD contract, a Partnership Agreement is developed and finalized by all key stakeholders outlining the purpose and goals of the program; eligibility and suitability for DYD referrals; responsibilities of each stakeholder throughout implementation of the program; agreements on communication and reporting; and the importance of confidentiality in securing youth rights. The Partnership Agreement is a guiding document throughout the life of the program.   Once a referral is received, the provider will work to connect with the young person and their family to conduct a strengths-based intake assessment and develop an individualized diversion and development care plan based on the goals of the young person. Once the goals are substantially completed, the youth’s legal case connected to the referral is dismissed by the partnering referral agency and no juvenile justice record is sustained. 
Pre-booking diversion can have important benefits for young people, such as avoiding collateral consequences of justice system involvement, providing a pathway to reflect on their behaviors and be held accountable, improving perceptions of procedural justice, and reducing rates of reconviction (e.g., Dalve &amp; Cadoff, 2019), though more systematic research is needed. Moreover, a recent review of promising practices for justice-involved youth found good evidence for the effectiveness of youth diversion models, including programs that included restorative justice elements, mental health diversion, and the development of a structured treatment plan (Applegarth, Jones, and Holliday, 2023).</t>
  </si>
  <si>
    <t>Program: The purpose of the Los Angeles County Youth Commission is to better understand the impact of youth development initiatives in Los Angeles County.  The scope of their work includes the following:  making recommendations to the Board of Supervisors and Los Angeles County Departments regarding policies, agency budgets, budgetary processes, programs and practices that impact children, youth, their families and communities; proposing to the Board and County departments new policy, programs and services that will positively impact children, youth, families and their communities; annually identify at least three focus areas for concentrated review, analysis and where, appropriate, Youth Commission intervention; being consistent with Board policy, propose new legislation, advocate and provide recommendations to the Board regarding legislation impacting children, youth families and their communities; providing a quarterly report in year one, and then an annual report henceforth to the Board apprising it of the Youth Commission’s activities and achievements during the year and commenting on the state of County services impacting youth – this may include development of a “youth score card” for County departments and; consistent engagement with community and key stakeholders.  
Youth advisory boards are becoming more common across the country, allowing individuals with lived experience in the juvenile justice and child welfare systems to provide input into programming and services in their jurisdictions. An environmental scan of existing practices and engagement with key stakeholders identified the following best practices for engaging young people in an advisory capacity: -Youth-centered, -led, and -driven
-Adequate staffing -Adequate funding -Provision of tools for success, including trauma-informed and youth-accessible training materials -Proactive attention to/resolution of barriers to successful engagement
-Direct access to policymakers. The Los Angeles County Youth Commission was designed with these principles in mind.  Source:  Los Angeles County Commission for Children and Families (2019). Report back on exploring the creation of a countywide Youth Advisory Board. http://file.lacounty.gov/SDSInter/bos/supdocs/141906.pdf  Castillo Consulting Partners (2019). LA County Youth Advisory Body Data &amp; Landscape Analysis Report. Los Angeles, CA: Author.</t>
  </si>
  <si>
    <t>562 940-2513</t>
  </si>
  <si>
    <t>California State University, Los Angeles Activating Intentaional Youth Development  Approach (AIYDA) program is a curriculum delivered to probation staff that offer department personnel an opportunity to develop advanced skills using the positive youth development approach, which is a key component of evidence-based juvenile justice programming (Whitaker, Smucker, &amp; Holliday, 2022</t>
  </si>
  <si>
    <t>The Early Intervention Diversion Program (EIDP), a collaborative between Probation, the Department of Mental Health (DMH) and DMH contracted mental health community-based organizations, aims to connect lower level, first-time youthful offenders on probation supervision to coordinated services that support educational outcomes and improve overall well-being.  EIDP provides intensive case management and coordinated services to youth and families; services include evidence-based mental health services, substance abuse services, health benefits and educational support services.  For youth who qualify and voluntarily agree to participate in EIDP, an in-home psycho-social assessment is conducted by a contracted Department of Mental Health (DMH) community-based partner that assesses for any mental health and substance abuse needs, learning disabilities, physical health, and other family related barriers. Upon completion of the assessment, a meeting will take place to develop a case plan. The meeting will consist of program participants (youth and family members) and a Multidisciplinary Team (MDT) where goals and case specific services will be identified. Once a case plan is developed, a formal agreement will be signed by the youth and their family members. The case manager (Deputy Probation Officer) then ensures that program participants are linked to services as stipulated in the case plan within two weeks.
A recent evaluation of the program demonstrated that youth experienced a significant improvement in their GPA and decrease in unexcused absences and suspensions. Youth and guardians experienced improvements in mental health symptoms. In addition, compared to youth who did not participate in the program, EIDP participants had a lower rate of rearrests and appeared to take longer to the time of rearrest.
Development Services Group, inc. 2017.  "Division Programs." Literature Review. Washington, D.C.: Office of Juvenile Justice and Delinquency Prevention.
Los Angeles County Probation Department Systems Accountability Bureau (2019). Early Intervention Diversion Program (EIDP) Outcomes Report. Los Angeles, CA: Author. 
Featured on CrimeSolutions and included in the Office of Juvenile Justice and Delinquency Prevention's Model Program Guide  https://crimesolutions.ojp.gov/ratedprograms/early-intervention-diversion-program-eidp-los-angeles-calif#:~:text=The%20Early%20Intervention%20Diversion%20Program%20%28EIDP%29%20is%20a,juveniles%20after%20they%20have%20committed%20their%20first%20offense.</t>
  </si>
  <si>
    <t xml:space="preserve">Through the Chief's Board Delegated Authority, JJCPA one-time funding was utilized for various programming including Los Angeles County Office of Education Tutoring.
There is evidence that after school programs that include tutoring support can increase school attendance, independent reading, and lower suspension rates among at risk youth (Jenson et al., 2018). A decrease in school suspensions is particularly relevant for this population as evidence suggests that suspensions are linked to contact with the criminal justice system (Fabelo et al., 2011). 
Jenson, J. M., Veeh, C., Anyon, Y., Mary, J. S., Calhoun, M., Tejada, J., &amp; Lechuga-Peña, S. (2018). Effects of an afterschool program on the academic outcomes of children and youth residing in public housing neighborhoods: A quasi-experimental study. Children and Youth Services Review, 88, 211-217.
Fabelo, T., Thompson, M. D., Plotkin, M., Carmichael, D., Marchbanks, M. P., &amp; Booth, E. A. (2011). Breaking schools' rules: A statewide study of how school discipline relates to students' success and juvenile justice involvement. New York: Council of State Governments Justice Center. </t>
  </si>
  <si>
    <t xml:space="preserve">Programming included: 1) Arts and Culture- Arts in Communities and Arts in Institutions. The creative arts programming being implemented throughout the County are designed to improve the youth's problem-solving skills, and social competence through creative expression in various art forms. Local Community Based Organizations are contracted to provide creative arts (music, literature, performing acts, painting, drawing, etc.) to youth in the community and institutions, and these types of activities can help promote skill-building and provide an outlet for expression for youth (Ezell &amp; Levy, 2003);  2) Beaches and Harbors - Water program. offers youth coastal recreation and education opportunities with a focus on ocean safety; Pro-social behaviors, such as structured recreational activities, positive interactions with peers and adults, and an increased sense of self-worth by learning new skills are associated with reduced justice system involvement (Development Services Group, Inc., 2015). 3) California State University, Los Angeles  (AIYDA) program is a curriculum delivered to cohorts of probation staff across the Department. It offers department personnel an opportunity to develop advanced skills using the positive youth development approach.  AIYDA Training enhances competencies of department personnel to build and deliver intentional and impactful youth development experiences to youth. AIYDA is evidence-based approach to positive youth development that incorporates best practices in Developmental psychology ,adolescent brain development and pedagogy., which is a key component of evidence-based juvenile justice programming (Whitaker, Smucker, &amp; Holliday, 2022); 4) City of Paramount- after School Programming City of Paramount's Youth Activities League program as a positive alternative to gang membership for children ages 7-17. Studies have suggested that these types of programs that involve law enforcement can help build trust with communities (Janetta et al., 2019), and the activity is designed to develop leadership skills, self-esteem, and confidence; 5) DMH MST Training and Consultation. This funding ensures the necessary licensure and training which is required to deliver MST services – a key part of maintaining fidelity to this evidence-based model (Schoenwald, Sheidow, &amp; Letourneau, 2004); 5) DPH- Capacity Building for Violence Intervention Agencies. This program addresses the needs of the juvenile justice system to build capacity of non-profit community-based organizations that serve youth in the system; 6) Parks and Recreation - Safe Passages for Our SPOT Teen After-School Program. Incorporates a peer approach program to utilize trained gang interventionists and ambassadors to implement peace maintenance among ang-impacted neighborhoods to ensure safety to and from parks, and during park activities, and participation is associated with improvements across positive youth development domains, including confidence, connection, and character (Harder + Company Community Research, 2024); 7) PYD from PPP-Third year funding of the PPP in support of PYD programming/grantmaking across LAC.  
Schoenwald, S. K., Sheidow, A. J., &amp; Letourneau, E. J. (2004). Toward effective quality assurance in evidence-based practice: Links between expert consultation, therapist fidelity, and child outcomes. Journal of Clinical Child and Adolescent Psychology, 33(1), 94-104.
Jannetta, J., Esthappan, S., Fontaine, J., Lynch, M., &amp; La Vigne, N. (2019). Learning to build police-community trust. The Urban Institute.
Harder+Company Community Research (2024). Our Social Places and Opportunities for Teens Program (Our SPOT) Evaluation. Los Angeles, CA. 
Ezell &amp; Levy (2003) "An Evaluation of an Arts Program for Incarcerated Juvenile Offenders." Journal of Correctional Education 54(3): 108-14.
</t>
  </si>
  <si>
    <t xml:space="preserve">Multi Disciplinary Teams (MDT) work with the youth and family to develop an individualized case plan to effectuate the development of youth for successful re-integration into the community. As part of the MDT process, Deputy Probation Officers (DPO) assigned to community supervision are included in the transition process. Depending on the youth's risk and needs, youth assigned to community supervision are referred to programs and services funded through JJCPA. Youth assigned to any community-based supervision programs have access to JJCPA contracted services provided by CBOs. Depending on profile and needs, youth participating in the YOBG programs will be housed at any of the Probation Camps in Los Angeles County. Camps offer enhanced services including mental health services, substance abuse treatment, Dialectical Behavior Therapy (DBT), case management, vocational training, and transition planning. An example of enhanced services include DBT courses which are provided to teach youth new skills that replace negative behaviors and decrease behaviors that interfere with treatment. DBT provides the youth with the opportunity to develop the skills needed to control their own behavior and the personal motivation to help them want to achieve positive goals for themselves. The desired outcome is to create lasting change in our youth and communities. Positive and healthy relationships between staff and youth are the basic building block for motivation and engaging youth to make a commitment to change and to help youth maintain this commitment. DBT offered to our youth consists of 15 sessions. Successful completion is granted after 10 or more completed sessions. </t>
  </si>
  <si>
    <t xml:space="preserve">The Probation Department implemented the county-wide enhanced model for the Camp transition process, assigning community connected DPOs as the "Secondary deputy" during the youth's camp program with the responsibility of concurrent planning while the youth is detained that results in a care plan that includes a continuum of services and supervision upon release. The Secondary DPO begins working with the family through the Family Assessment Support Team (FAST) co-case management model with the Department of Mental Health (DMH) and other community-based partners, which begins upon dispositional order. Additionally, the Secondary DPO regularly engages the Primary Camp DPO and participates in the in-camp MDT to provide valuable input regarding the family and community dynamics. They build a relationship with the 
youth and family while the youth is detained to ensure the successful transition of youth upon return to the community. During the review period of July 1, 2023 - June 30, 2024 year, 354 MDTs were conducted for Dorothy Kirby Center placement youth. MDTs occur at the following stages: Initial 315 Completed within the first 14 days of the youth’s arrival to facility; Mid-Review 247 Completed 3 months prior to youths projected release date; As Needed 153 Utilized to address any changes in the plan in such things as housing, behavior.  Transitional 256 Completed 60 Days prior to a youth’s release. Transitional planning starts from the time a youth gets ordered camp from court. 
The Y-OQ® is also utilized as a web based Youth Outcome Questionaire (YOQ) utilized to obtain instant feedback to clinicians regarding a client’s progress and uses algorithms to predict and help prevent treatment failures. Questionnaires are provided to both the youth and parents at the beginning of intake at juvenile hall. The YOQ consist of a PRE and a POST test. The POST is administered upon the youth’s release from Camp/DKC and is completed with the supervision of a Camp Community Transition Deputy.  The feedback is used to adjust appropriate case/treatment plans for the youth and their families. Information gleaned from the YOQ  may be helpful in treatment/discharge planning. 
The community connected Deputy Probation Officer (DPO) or Secondary DPO works collaboratively with service providers funded by JJCPA to assist with the enrollment of youth and referrals for services. Reentry services are coordinated upon a youth’s entry in the camp system and service providers and other departments funded through JJCPA collaborate with the department to develop a reentry plan prior to the youth’s release into the community. Programs are designed to engage youth in enriched opportunities that result in educational and vocational pathways that ultimately lead to meaningful employment and higher education. </t>
  </si>
  <si>
    <t xml:space="preserve">The High-Risk/High Needs programs target higher-risk probation youth who reside in the community or are transitioning from Camps to the community. Many of these youth are gang involved, use drugs and alcohol, and are low academic performers who have multiple risk factors across multiple domains.  Youth with these types of risk profiles are known to pose a high risk for committing new crimes upon reentry to the community.  This program employs the following service components: vocational training and possible job placement and/or transition supportive services upon community reentry. The program goals are to strengthen the family, support academic performance and linking to job training/job placement. Some of these services are provided by Los Angeles County Workforce Development, Aging, and Community Services. Youth receive Work Based Learning activities, which includes paid classroom instruction with hands-on paid work experience. Youth who participate may also qualify for final placement with a host site; those who do not achieve final placement with the host site are connected to other WDACS workforce services. Youth also receive assessment and case management services. Work-based learning can provide a bridge into careers for youth at risk of becoming justice involved. A randomized controlled trial evaluation of a similar program in Washington DC, Baltimore, Virginia, and Chicago found that an internship program increased educational attainment and job preparation for male participants (Theodos et al., 2016). The program also increased the probability that students would enroll in a two-year degree among men. Such results highlight the possible benefits of an internship program for Los Angeles youth, as well. Theodos, B., Pergamit, M. R., Hanson, D., Edelstein, S., &amp; Daniels, R. (2016). Embarking on College and Career: Interim Evaluation of Urban Alliance. Research Report. Urban Institute. Other services are provided by the Gang Reduction and Youth Development (GRYD) program, offered by the City of Los Angeles Mayor's Office of GRYD. A component of these services are Family Case Management for gang-involved youth re-entering their communities following incarceration and their families. Services are designed to increase pro-social behavior and decrease gang-identity and recidivism. The GRYD/ Probation Juvenile Reentry Evaluation Report (GRYD Office 2016) measured the outcomes for clients based on data collected from the inception of the program through 2016 and reassessment information after provision of services took place. About 53% of youth lived at home with one biological parent, 82% of youth continued to demonstrate a need for enrollment in a high school program, 65% of clients gained employment during enrollment, and 83% of clients traveled outside of a three-mile radius to engage in prosocial activities (GRYD Office 2016).  In regards to recidivism, enrollment in the program demonstrated a 12% re-offense rate and low to no probation violations during the evaluation period.             </t>
  </si>
  <si>
    <t>As described in prior years' reports, the year 2020 represented a marked shift in the juvenile justice population in Los Angeles County. Prior to 2020, there were already declines in the number of youth who had been arrested (a 19% decline from 2017 to 2019) and had petitions filed (17%). But a dramatic shift happened between 2019 and 2020, with the number of arrests dropping 42% between those two years. The number of arrests continued to decline substantially from 2020 to 2022, with another 57% reduction in the number of arrests. There were also substantial decreases in the number of youth with petitions filed, which declined 67% between 2019 and 2022. As might be expected, a decrease in the number of youth on probation was also observed over this same time frame (56% reduction from 2020 to 2022). The initial decline in arrests, petitions, and youth on Probation from 2017 to 2019 was likely driven by efforts in the county to better serve the needs of at-risk youth and aiming to prevent those youth from entering the juvenile justice system. For many years, the County of Los Angeles' Comprehensive Multi-Agency Juvenile Justice Plan (CMJJP) has underscored the importance of prevention and early intervention services, and the county currently aims to allocate approximately 60% of JJCPA funds to these programs. The sharp drop in arrests, petitions, and probation dispositions that occurred from 2019 to 2020 may be also been driven in part by these efforts, but likely also reflects the impact of the COVID-19 pandemic, during which fewer youth were spending time in the community and engaging in behaviors outside the home that might lead to an arrest or petition. However, the continued declines in these metrics from 2020 to 2022 suggested that it was likely more than simply the ongoing influence of the pandemic, though that may have continued to play a role, and perhaps also due to the ongoing influence of youth-serving programs as well as local changes in policing and prosecution. 
The data from 2023 suggest modest increases in arrests (3% increase) and petitions filed (3% increase), and a moderate increase in the number of new youth being placed on probation (28%). The overall number of youth on Probation remains a fraction of what it was in 2017 (the current number of youth on probation is 72% less than what was observed in 2017). However, it will be important to continue to monitor these numbers to determine if they reflect the beginning of a new trend of increasing numbers of youth coming into contact with the juvenile justice system, or perhaps just a one-year temporary fluctuation. Los Angeles County continues to focus significant efforts on programs to prevent juvenile justice contact among at-promise youth, investing in programs to promote positive youth development, address risk factors such as substance use, and embedding services across a range of agencies and settings that serve youth (e.g., schools, libraries, parks, housing developments). There also continues to be an emphasis on diversion, allowing youth to avoid formal adjudication and instead participate in community-based services, which has the advantages of both addressing youth needs and allowing them to avoid further entering the juvenile justice system. The Los Angeles County Juvenile Justice Coordinating Council (JJCC) has also continued to pay attention to several of the domains recommended for investment by RDA in their evaluation several years ago, including behavioral health services, schools/education, employment and life skills, socioemotional support, housing, parent/caregiver support, and arts and recreation. In making funding decisions, areas with higher needs and gaps in services have been prioritized. 
The CMJJP also continues to outline the county's commitment to addressing racial and ethnic disparities in juvenile justice system involvement by applying an equity lens to the selection of programs and provision of services. That said, there continues to be an overrepresentation in the percentage of Black youth who are arrested, have petitions filed, and are placed on Probation. One of the guiding principles outlined in the CMJJP is to "Recognize and reduce the racial and ethnic and geographic disparities related to investments in custody, control and punishment approaches, access to services and juvenile justice processing and the needs of special populations." Therefore, this continues to be a local priority, and the data suggest the need to continue to develop strategies to assess and address racial disparities.</t>
  </si>
  <si>
    <t xml:space="preserve">In total, there were 2033 juvenile arrests in 2023, most of which were felony arrests (79%). The number of juvenile arrests had declined substantially between 2017 (9788 arrests) to 2022 (1977 total arrests); there has been a slight increase in the total arrests between 2022 and 2023. This is driven by a small increase in both felony arrests (2% increase compared to 2022) and misdemeanor arrests (5% increase compared to 2022). As described on Report 1 and Report 2, most youth who were arrested were male (86%) and either Hispanic (60%) or Black (35%). Compared to overall demographics for youth age 11-17 in Los Angeles County, this does mean that male youth and Black youth continue to be overrepresented in the juvenile justice system. That said, there was a fairly substantial increase in the number of female youth who were arrested, with a 40% increase compared to 2022. </t>
  </si>
  <si>
    <t xml:space="preserve">Implementing Risks &amp; Needs Assessment </t>
  </si>
  <si>
    <t>Probation continues to utilize an actuarial risk and needs assessment and case planning in camps, as implemented in the FY 2007-2008, JJDP. This assessment identifies high risk/high need youth who are appropriate for a camp program and uses two (2) dedicated assessment DPOs, one (1) dedicated DMH Masters in Social Work (MSW) and Los Angeles County Office of Education (LACOE) pupil student advisor at the Camp Assessment Unit (CAU). These multi-faceted assessments assist in identifying appropriate youthful offender dispositions, programs, goals and re-entry plans, and include the use of a validated and normed risk assessment instrument, the Los Angeles Risk and Resiliency Checkup (LARRC). The assessment can include  the youth, parent/caregiver, Probation staff, LACOE personnel, and Department of Mental Health (DMH) staff. The assessment is provided to the Multi Disciplinary Team (MDT) Coordinators at each facility to be utilized to develop the initial case plan and transitional case plan.                                                                                                   
The assessment and multi-disciplinary case plan are not only utilized to provide youth with appropriate services while in camp, but are updated prior to the youth's transition back into the community. The transitional case plan, which is predicated on the assessment and case planning process utilizing the MDT approach, will be developed to ensure targeted interventions are provided in the community by CBOs that may be funded with JJCPA funds and/or leveraging existing funds in the community such as medi-cal. JJCPA provides funding such as arts programming, credible messenger services, transformative healing circles, and workforce development. 
The transitional case plan, which includes education, mental health, housing, substance abuse is provided to the aftercare unit personnel to provide case management support and supervision in the community upon release.  These services are partially funded by JJCPA. 
This past year, the Department assessed and identified 265 youth, that qualified for YOBG funding;  149 of those youth were given a disposition to camp, while 54 were given a suitable placement order to the department's Dorothy Kirby Center Placement, and 62 were ordered Secure Youth Treatment Facility.</t>
  </si>
  <si>
    <t>1) PYD from PPP-Third year funding of the PPP in support of PYD programming/grantmaking across LAC;  2) After School Programming City of Paramount's Youth Activities League program as a positive alternative to gang membership for children ages 7-17; 3) DYD -Youth Diversion and Development program that is a comprehensive countywide program that seeks to divert youth from entering or deepening the involvement with the justice system; 4) Arts and Culture - Arts in Communities. The countywide creative arts programming are designed to improve the youth's problem-solving skills, and social competence through creative expression in various art forms. Local CBOs are contracted to provide creative arts to youth in the community. 5) DMH- Multi-Systemic Therapy Training and Consultation. This funding ensures the necessary licensure and training which is required to deliver MST services; 6) DPH- CENS Services provided to youth that include outreach and Engagement, Eligibility Determination and Benefits Enrollment; Educational Sessions, Screening, Appointment Scheduling, Service Navigation, Ancillary Referrals and Linkages, Documentation and Reporting and Agency Community Education and a warm hand off to a continuum of community-based substance use disorder (SUD) treatment services upon the youth’s release from juvenile hall; 7) DPH- PYDE Tools and Training  to work with school districts serving youth an young adults in high need communities to identify additional needs and factors to implement PYD and enhance school safety and climate; 8) Youth Commission- as mentioned in other sections of this report. This is a countywide Youth Advisory Body, created by the Board of Supervisors. It provides young people with access to and influence on decisions that affect their lives.
The development of a PYD framework that can be applied to JJCPA-funded programs. RAND Corporation's recent published gap analysis states, “Positive youth development theorizes that when there is an alignment among their talents, interests, skills, and community resources (e.g., school, family), young people can achieve positive developmental outcomes, including academic achievement, extracurricular activities, physical and mental health, and prosocial behaviors (Catalano et al., 2004; Dotterer, McHale, and Crouter, 2007; Fredricks and Eccles, 2010; Irvin et al., 2010).” (Whitaker et al., 2022, pg. 6). Having a formal mechanism of measuring PYD in JJCPA-funded programs will help assess whether progress is being made in those domains; and; the purpose of the Youth Commission is to better understand the impact of youth development initiatives in Los Angeles County.  Development Services Group, Inc. 2015. "Protective Factors for Delinquency. " Literature review.  Washington D.C.: Office of Juvenile Justice and Delinquency Prevention.  Whitaker, Laura, Sierra Smucker, and Stephanie Brooks Holliday, A Gap Analysis of the Los Angeles County Juvenile Justice Crime Prevention Act Portfolio. Santa Monica, CA: RAND Corporation, 2022. https://www.rand.org/pubs/research_reports/RRA1663-1.html.  UCLA Luskin Social Welfare.</t>
  </si>
  <si>
    <t xml:space="preserve">Programming includes: 1) Arts and Culture - Parks After Dark program (PAD). PAD programs provide assistance by offering programming in the evenings for youth and families.  2) DPH- Supportive Services also referred to as the Youth Enhancement Services (YES) program was designed to enrich the Drug Medi-Cal - Organized Delivery System (DMC-ODS) SUD benefit package with activities and services designed to increase engagement, participation, and retention of youth who need SUD services that are not reimbursable under DMC-ODS but supported by the most current version of the Department of Health Care Services’ (DHCS) Youth Treatment Guidelines . In particular, the YES program is focused on preventing at-risk youth from entry into or repeat involvement in the juvenile justice system.
The YES program will have an operational impact at each DPH-SAPC youth-contracted SUD treatment provider. Enhanced services will be accessible to youth who meet criteria for a SUD or are at risk of developing a SUD and meet criteria for early intervention services, and those who are enrolled in an outpatient for at risk youth, outpatient, or intensive outpatient services. Currently, DPH-SAPC has a network of 26 youth providers to provide SUD services at 26 youth provider agencies serving youth in 37 DMC-certified locations and 30 field-based locations throughout the County with coverage in all Service Planning Areas (SPA) and Supervisorial Districts. As a set of enhanced services available to the entire youth SUD treatment network, the benefit of YES has the potential to reach an estimated 2,300 youth who are admitted to SUD treatment services annually and a smaller portion of youth who are yet to be enrolled into services.
Efforts to improve youth engagement in SUD treatment are worthwhile, as there is evidence that community-based substance use treatment can result in decreases in substance use among youth who are involved in the juvenile justice system (e.g., Chassin et al., 2009). There is also some evidence that substance use treatment care coordination interventions may be associated with decreases in recidivism, substance use, and emotional problems (Hussey et al., 2008).   
Chassin, L., G. Knight, D. Vargas-Chanes, S. H. Losoya, and D. Naranjo, "Substance use treatment outcomes in a sample of male serious juvenile offenders," J Subst Abuse Treat, Vol. 36, No. 2, Mar, 2009, pp. 183-194.
Hussey, D. L., et al. (2008). "Understanding clinical complexity in delinquent youth: comorbidities, service utilization, cost, and outcomes." J Psychoactive Drugs 40(1): 85-95.
</t>
  </si>
  <si>
    <t xml:space="preserve">1) Credible Messengers: The Vendor will hire, train and supervise Credible Messengers to provide a transformative mentoring intervention program using effective restorative justice and positive youth development practices to youth, and emergent adults (hereinafter referred to as “participants) between the ages of 14-25 and their families for the Los Angeles County Probation Department (Probation). The services shall be provided for participants referred from the two (2) Juvenile Halls and six (6) Residential Treatment facilities. The Residential Treatment facilities consist of five (5) Juvenile Camps and one (1) Juvenile Closed Replacement. The services shall be provided in the geographical areas hereinafter knows as Reentry Zone. The Service Area for the thirteen (13) Reentry Zones are listed in Exhibit 1 of Appendix A (Statement of Work). Credible messengers are people who are recognized and validated by the community they serve and can spread a message of hope and change to young people who trust them. They are community leaders comprised of experienced youth advocates and individuals with relevant life experiences whose role is to help youth transform attitudes and behaviors around violence and relationships. They can connect with the most challenging young people because they, Come from the same communities, are formerly incarcerated or were involved in the justice system, demonstrate integrity and transformation, and are skilled and trained in mentoring young people. Credible messengers may be able to motivate young people where other professionals cannot. There is suggestive evidence that youth who live in high-risk environments can benefit from supportive relationships with unrelated adults (Grossman &amp; Tierney, 1988). Trained staff who make strong relationships with at risk-youth can also lead to the development of pro-social school behaviors and negatively associated with anti-social school behaviors (Anderson-Butcher et al., 2004). Evaluations of programs that use mentorship models similar to Credible Messengers demonstrate that such programs can reduce recidivism as well as improvements in self-perception and relationships with others (Lynch et al., 2018).
 Participants also report gains in emotional regulation and future orientation. Grossman, J. B., &amp; Tierney, J. P. (1998). Does mentoring work? An impact study of the Big Brothers Big Sisters program. Evaluation review,
 22(3), 403-426. Lynch, M., Astone, N. M., Collazos, J., Lipman, M., &amp; Esthappan, S. (2018). Arches transformative mentoring program. Anderson-Butcher, D., Cash, S. J., Saltzburg, S., Midle, T., &amp; Pace, D. (2004). Institutions of youth development: The significance of supportive staff-youth relationships. Journal of Human Behavior in the Social Environment, 9(1-2), 83-99.
2) Department of Public Health -  Positive Youth Development Tools and Training (PYDE). Funding provided DPH to work with school districts serving youth an young adults in high need communities to identify additional needs and factors to implement PYD and enhance school safety and climate.  </t>
  </si>
  <si>
    <t>The JJCC Consultant (Contractor)  shall evaluate, recommend, develop, implement, and improve the processes for the Juvenile Justice Coordinating Council (JJCC) and its subcommittee(s). These processes and procedures will ensure efficiency, transparency, equity, and accountability within JJCC and its subcommittee(s). The JJCC Evaluator worked to complete their contract that included the services listed above, prior to their contract ending as of August 31, 2023. 
A recent gap analysis conducted by RAND Corporation focused on the JJCPA funding allocation process identified several barriers, which were identified through a document review, survey of JJCC members, and interviews with JJCC members and Probation staff (Whitaker et al., 2022). This included factors such as a lack of alignment between the funding request and best practices in juvenile justice, a lack of alignment between funding request and the CMJJP scoring criteria, a lack of clarity about how much flexibility and discretion the JJCC can exercise in determining which programs receive funding, and limited information for JJCC members who are not on the CMJJP Ad-Hoc Subcommittee to review when voting on whether to adopt the plan. To the extent that the governance committee has the ability to further evaluate these processes and make recommendations, it has the potential to improve the efficiency and effectiveness of the JJCC. 
Whitaker, Laura, Sierra Smucker, and Stephanie Brooks Holliday, A Gap Analysis of the Los Angeles County Juvenile Justice Crime Prevention Act Portfolio. Santa Monica, CA: RAND Corporation, 2022. https://www.rand.org/pubs/research_reports/RRA163-1.html.</t>
  </si>
  <si>
    <t xml:space="preserve">The development of a PYD framework that can be applied to JJCPA-funded programs; Los Angeles County 1) Arts and Culture - Parks After Dark; 2) Arts and Culture -After School Enrichment program. The creative arts programming being implemented throughout the County are designed to improve the youth's problem-solving skills, and social competence through creative expression in various art forms. Local Community Based Organizations are contracted to provide creative arts (music, literature, performing acts, painting, drawing, etc.) to youth detained in juvenile halls, residential treatment facilities and the community year round; 3)  Vocational Training at Camps -  vocational training at camps or Department of Economic Opportunities programs target higher-risk probation youth who reside in the community or are transitioning from Camps to the community.  Many of these youth are gang involved, use drug and alcohol and low academic performers who have multiple risk factors across multiple domains. Youth with these types of risk profiles are known to pose a high risk for committing new crimes on reentry to the community. This program employs the following service components:  vocational training and possible job placement and/or transition supportive services upon community reentry.  Theodos, B., Pergamit, M. R., Hanson, D., Edelstein, S., &amp; Daniels, R. (2016). Embarking on College and Career: Interim Evaluation of Urban Alliance. Research Report. Urban Institute.  Ameen, E. J., &amp; Lee, D. L. (2012). Vocational training in juvenile detention: A call for action. The Career Development Quarterly, 60(2), 98-108. Jenson, J. M., Veeh, C., Anyon, Y., Mary, J. S., Calhoun, M., Tejada, J., &amp; Lechuga-Peña, S. (2018). Effects of an afterschool program on the academic outcomes of children and youth residing in public housing neighborhoods: A quasi-experimental study. Children and Youth Services Review, 88, 211-217. Fabelo, T., Thompson, M. D., Plotkin, M., Carmichael, D., Marchbanks, M. P., &amp; Booth, E. A. (2011). Breaking schools' rules: A statewide study of how school discipline relates to students' success and juvenile justice involvement. New York: Council of State Governments Justice Center. Imoyase Community Support Services, Ready to Rise (R2R): Year 2 Evaluation Report. Los Angeles, CA. Hussey, D. L., et al. (2008). "Understanding clinical complexity in delinquent youth: comorbidities, service utilization, cost, and outcomes." J Psychoactive Drugs 40(1): 85-95. </t>
  </si>
  <si>
    <t>1) Arts and Culture- Youth Development arts programming being implemented throughout the County are designed to improve the youth's problem-solving skills, and social competence through creative expression in various art forms. Local Community Based Organizations are contracted to provide creative arts (music, literature, performing acts, painting, drawing, etc.) to youth in the community. 2) City of Paramount- After School Programming Youth Activities League program as a positive alternative to gang membership for children ages 7-17; 3) Conflict Resolution in Institutions. 4) DPH- CENS - Services provided to youth that include outreach and engagement, eligibility determination and benefits enrollment; Educational sessions, screening, appointment scheduling, service navigation, ancillary referrals and lnkages, documentation and Reporting and Agency Community Education and a warm hand off to a continuum of community-based substance use disorder treatment services upon the youth’s release from juvenile hall. 5) DPH - Positive Youth Development Evaluation (PYDE) to work with school districts serving youth an young adults in high need communities to identify additional needs and factors to implement PYD and enhance school safety and climate. 6) DPH- Capacity Building for Violence Intervention Agencies addresses the needs of the juvenile justice system to build capacity of non-profit community-based organizations that serve youth in the system. 7) Parks and Recreation- Safe Passages for Our SPOT Teen After-School Program. Incorporates a peer  approach program to utilizes trained gang interventionists and ambassadors to implement peace maintenance among gang-impacted neighborhoods to ensure safety to and from parks, and during park activities.8) DMH- Multi-Systemic Therapy Training and Consultation. This funding ensures the necessary licensure and training which is required to deliver MST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</si>
</sst>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61">
    <font>
      <sz val="10"/>
      <color rgb="FF000000"/>
      <name val="Arial"/>
      <scheme val="minor"/>
    </font>
    <font>
      <sz val="10"/>
      <color theme="1"/>
      <name val="Arial"/>
      <family val="2"/>
    </font>
    <font>
      <sz val="10"/>
      <name val="Arial"/>
      <family val="2"/>
    </font>
    <font>
      <sz val="12"/>
      <color rgb="FFFFFFFF"/>
      <name val="Arial"/>
      <family val="2"/>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amily val="2"/>
    </font>
    <font>
      <b/>
      <i/>
      <sz val="12"/>
      <color theme="1"/>
      <name val="Arial"/>
      <family val="2"/>
    </font>
    <font>
      <b/>
      <i/>
      <sz val="11"/>
      <color theme="0"/>
      <name val="Arial"/>
      <family val="2"/>
    </font>
    <font>
      <b/>
      <sz val="10"/>
      <color rgb="FFFFFFFF"/>
      <name val="Arial"/>
      <family val="2"/>
    </font>
    <font>
      <b/>
      <sz val="11"/>
      <color rgb="FFFFFFFF"/>
      <name val="Arial"/>
      <family val="2"/>
    </font>
    <font>
      <u/>
      <sz val="11"/>
      <color rgb="FFFFFFFF"/>
      <name val="Arial"/>
      <family val="2"/>
    </font>
    <font>
      <b/>
      <u/>
      <sz val="11"/>
      <color theme="1"/>
      <name val="Calibri"/>
      <family val="2"/>
    </font>
    <font>
      <b/>
      <u/>
      <sz val="11"/>
      <color rgb="FF002060"/>
      <name val="Arial"/>
      <family val="2"/>
    </font>
    <font>
      <b/>
      <u/>
      <sz val="11"/>
      <color theme="1"/>
      <name val="Arial"/>
      <family val="2"/>
    </font>
    <font>
      <sz val="11"/>
      <color theme="1"/>
      <name val="Calibri"/>
      <family val="2"/>
    </font>
    <font>
      <sz val="11"/>
      <color theme="1"/>
      <name val="Arial"/>
      <family val="2"/>
    </font>
    <font>
      <b/>
      <sz val="11"/>
      <color theme="1"/>
      <name val="Calibri"/>
      <family val="2"/>
    </font>
    <font>
      <b/>
      <sz val="10"/>
      <color theme="1"/>
      <name val="Arial"/>
      <family val="2"/>
    </font>
    <font>
      <b/>
      <u/>
      <sz val="11"/>
      <color theme="1"/>
      <name val="Arial"/>
      <family val="2"/>
    </font>
    <font>
      <i/>
      <sz val="10"/>
      <color theme="1"/>
      <name val="Arial"/>
      <family val="2"/>
    </font>
    <font>
      <b/>
      <i/>
      <sz val="10"/>
      <color theme="1"/>
      <name val="Arial"/>
      <family val="2"/>
    </font>
    <font>
      <sz val="11"/>
      <color rgb="FF92D050"/>
      <name val="Calibri"/>
      <family val="2"/>
    </font>
    <font>
      <b/>
      <u/>
      <sz val="11"/>
      <color theme="1"/>
      <name val="Calibri"/>
      <family val="2"/>
    </font>
    <font>
      <b/>
      <sz val="11"/>
      <color theme="1"/>
      <name val="Arial"/>
      <family val="2"/>
    </font>
    <font>
      <b/>
      <u/>
      <sz val="11"/>
      <color theme="1"/>
      <name val="Arial"/>
      <family val="2"/>
    </font>
    <font>
      <b/>
      <u/>
      <sz val="11"/>
      <color rgb="FF002060"/>
      <name val="Arial"/>
      <family val="2"/>
    </font>
    <font>
      <b/>
      <u/>
      <sz val="11"/>
      <color rgb="FF002060"/>
      <name val="Arial"/>
      <family val="2"/>
    </font>
    <font>
      <b/>
      <sz val="9"/>
      <color theme="1"/>
      <name val="Arial"/>
      <family val="2"/>
    </font>
    <font>
      <b/>
      <i/>
      <sz val="11"/>
      <color theme="1"/>
      <name val="Arial"/>
      <family val="2"/>
    </font>
    <font>
      <u/>
      <sz val="10"/>
      <color rgb="FF0000FF"/>
      <name val="Arial"/>
      <family val="2"/>
    </font>
    <font>
      <b/>
      <sz val="11"/>
      <color rgb="FFDAEEF3"/>
      <name val="Arial"/>
      <family val="2"/>
    </font>
    <font>
      <b/>
      <u/>
      <sz val="11"/>
      <color theme="1"/>
      <name val="Arial"/>
      <family val="2"/>
    </font>
    <font>
      <b/>
      <u/>
      <sz val="11"/>
      <color theme="1"/>
      <name val="Arial"/>
      <family val="2"/>
    </font>
    <font>
      <b/>
      <sz val="8"/>
      <color theme="1"/>
      <name val="Arial"/>
      <family val="2"/>
    </font>
    <font>
      <sz val="8"/>
      <color theme="1"/>
      <name val="Arial"/>
      <family val="2"/>
    </font>
    <font>
      <b/>
      <i/>
      <sz val="20"/>
      <color theme="1"/>
      <name val="Arial"/>
      <family val="2"/>
    </font>
    <font>
      <b/>
      <sz val="20"/>
      <color theme="1"/>
      <name val="Arial"/>
      <family val="2"/>
    </font>
    <font>
      <b/>
      <u/>
      <sz val="11"/>
      <color theme="1"/>
      <name val="Arial"/>
      <family val="2"/>
    </font>
    <font>
      <b/>
      <sz val="11"/>
      <color rgb="FFFF0000"/>
      <name val="Arial"/>
      <family val="2"/>
    </font>
    <font>
      <sz val="9"/>
      <color theme="1"/>
      <name val="Arial"/>
      <family val="2"/>
    </font>
    <font>
      <sz val="10"/>
      <color theme="1"/>
      <name val="Arial"/>
      <family val="2"/>
      <scheme val="minor"/>
    </font>
    <font>
      <i/>
      <sz val="12"/>
      <color rgb="FFFFFFFF"/>
      <name val="Figtree"/>
    </font>
    <font>
      <b/>
      <sz val="9"/>
      <color rgb="FFFFFFFF"/>
      <name val="Arial"/>
      <family val="2"/>
    </font>
    <font>
      <b/>
      <sz val="14"/>
      <color rgb="FFFFFFFF"/>
      <name val="Arial"/>
      <family val="2"/>
    </font>
    <font>
      <b/>
      <sz val="11"/>
      <color theme="0"/>
      <name val="Arial"/>
      <family val="2"/>
    </font>
    <font>
      <b/>
      <sz val="14"/>
      <color theme="0"/>
      <name val="Arial"/>
      <family val="2"/>
    </font>
    <font>
      <sz val="10"/>
      <color rgb="FFFF0000"/>
      <name val="Figtree"/>
    </font>
    <font>
      <b/>
      <sz val="10"/>
      <color rgb="FFFFFFFF"/>
      <name val="Arial"/>
      <family val="2"/>
    </font>
    <font>
      <b/>
      <sz val="10"/>
      <name val="Arial"/>
      <family val="2"/>
    </font>
    <font>
      <sz val="10"/>
      <name val="Figtree"/>
    </font>
    <font>
      <b/>
      <i/>
      <sz val="11"/>
      <color theme="0"/>
      <name val="Arial"/>
      <family val="2"/>
    </font>
    <font>
      <b/>
      <sz val="10"/>
      <color theme="1"/>
      <name val="Arial"/>
      <family val="2"/>
    </font>
    <font>
      <sz val="10"/>
      <color theme="1"/>
      <name val="Arial"/>
      <family val="2"/>
    </font>
    <font>
      <sz val="10"/>
      <name val="Arial"/>
      <family val="2"/>
    </font>
    <font>
      <sz val="10"/>
      <color rgb="FF000000"/>
      <name val="Arial"/>
      <family val="2"/>
      <scheme val="minor"/>
    </font>
    <font>
      <u/>
      <sz val="10"/>
      <color theme="10"/>
      <name val="Arial"/>
      <family val="2"/>
      <scheme val="minor"/>
    </font>
  </fonts>
  <fills count="14">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
      <patternFill patternType="solid">
        <fgColor indexed="9"/>
        <bgColor indexed="64"/>
      </patternFill>
    </fill>
  </fills>
  <borders count="6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9" fillId="0" borderId="46"/>
    <xf numFmtId="0" fontId="60" fillId="0" borderId="0" applyNumberFormat="0" applyFill="0" applyBorder="0" applyAlignment="0" applyProtection="0"/>
  </cellStyleXfs>
  <cellXfs count="385">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164" fontId="58" fillId="0" borderId="0" xfId="0" applyNumberFormat="1" applyFont="1"/>
    <xf numFmtId="42" fontId="1" fillId="0" borderId="61" xfId="0" applyNumberFormat="1" applyFont="1" applyBorder="1" applyAlignment="1">
      <alignment horizontal="right"/>
    </xf>
    <xf numFmtId="42" fontId="1" fillId="0" borderId="23" xfId="0" applyNumberFormat="1" applyFont="1" applyBorder="1" applyAlignment="1">
      <alignment horizontal="right"/>
    </xf>
    <xf numFmtId="0" fontId="0" fillId="0" borderId="0" xfId="0" applyFont="1" applyAlignment="1"/>
    <xf numFmtId="0" fontId="59" fillId="0" borderId="46" xfId="1"/>
    <xf numFmtId="0" fontId="1" fillId="0" borderId="35" xfId="1" applyFont="1" applyBorder="1" applyAlignment="1">
      <alignment horizontal="left" vertical="top" wrapText="1"/>
    </xf>
    <xf numFmtId="0" fontId="1" fillId="0" borderId="40" xfId="1" applyFont="1" applyBorder="1" applyAlignment="1">
      <alignment horizontal="center" vertical="center"/>
    </xf>
    <xf numFmtId="0" fontId="1" fillId="0" borderId="41" xfId="1" applyFont="1" applyBorder="1" applyAlignment="1">
      <alignment horizontal="center" vertical="center"/>
    </xf>
    <xf numFmtId="0" fontId="1" fillId="0" borderId="49" xfId="1" applyFont="1" applyBorder="1" applyAlignment="1">
      <alignment horizontal="left" vertical="top" wrapText="1"/>
    </xf>
    <xf numFmtId="0" fontId="10" fillId="0" borderId="46" xfId="1" applyFont="1" applyAlignment="1">
      <alignment horizontal="center"/>
    </xf>
    <xf numFmtId="0" fontId="1" fillId="0" borderId="40" xfId="1" applyFont="1" applyBorder="1"/>
    <xf numFmtId="0" fontId="1" fillId="0" borderId="41" xfId="1" applyFont="1" applyBorder="1"/>
    <xf numFmtId="49" fontId="1" fillId="0" borderId="46" xfId="1" applyNumberFormat="1" applyFont="1" applyAlignment="1">
      <alignment horizontal="left" vertical="top" wrapText="1"/>
    </xf>
    <xf numFmtId="0" fontId="1" fillId="0" borderId="46" xfId="1" applyFont="1" applyAlignment="1">
      <alignment vertical="top" wrapText="1"/>
    </xf>
    <xf numFmtId="49" fontId="1" fillId="0" borderId="46" xfId="1" applyNumberFormat="1" applyFont="1" applyAlignment="1">
      <alignment vertical="top" wrapText="1"/>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0" fillId="0" borderId="0" xfId="0" applyFont="1" applyAlignment="1"/>
    <xf numFmtId="0" fontId="2" fillId="0" borderId="17" xfId="0" applyFont="1" applyBorder="1"/>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2" fillId="0" borderId="30" xfId="0" applyFont="1" applyBorder="1"/>
    <xf numFmtId="0" fontId="2" fillId="0" borderId="31" xfId="0" applyFont="1" applyBorder="1"/>
    <xf numFmtId="0" fontId="60" fillId="0" borderId="13" xfId="2" applyBorder="1" applyAlignment="1">
      <alignment horizontal="left"/>
    </xf>
    <xf numFmtId="0" fontId="2" fillId="0" borderId="32"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0" fillId="0" borderId="41" xfId="2" applyBorder="1" applyAlignment="1">
      <alignment horizontal="left"/>
    </xf>
    <xf numFmtId="0" fontId="2" fillId="0" borderId="41" xfId="0" applyFont="1" applyBorder="1"/>
    <xf numFmtId="0" fontId="2" fillId="0" borderId="42" xfId="0" applyFont="1" applyBorder="1"/>
    <xf numFmtId="0" fontId="8" fillId="3" borderId="29" xfId="0" applyFont="1" applyFill="1" applyBorder="1" applyAlignment="1">
      <alignment horizontal="left"/>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top"/>
    </xf>
    <xf numFmtId="41" fontId="1" fillId="6" borderId="21" xfId="0" applyNumberFormat="1" applyFont="1" applyFill="1" applyBorder="1" applyAlignment="1">
      <alignment horizont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1" fillId="6" borderId="21" xfId="0" applyFont="1" applyFill="1" applyBorder="1" applyAlignment="1">
      <alignment horizontal="left" vertical="center"/>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1" fillId="6" borderId="21" xfId="0" applyFont="1" applyFill="1" applyBorder="1" applyAlignment="1">
      <alignment horizontal="left"/>
    </xf>
    <xf numFmtId="0" fontId="1" fillId="0" borderId="21" xfId="0" applyFont="1" applyBorder="1" applyAlignment="1">
      <alignment horizontal="left"/>
    </xf>
    <xf numFmtId="0" fontId="22" fillId="7" borderId="21" xfId="0" applyFont="1" applyFill="1" applyBorder="1" applyAlignment="1">
      <alignment horizontal="right"/>
    </xf>
    <xf numFmtId="41" fontId="21" fillId="7" borderId="21" xfId="0" applyNumberFormat="1" applyFont="1" applyFill="1" applyBorder="1" applyAlignment="1">
      <alignment horizontal="center" vertical="center"/>
    </xf>
    <xf numFmtId="0" fontId="31" fillId="0" borderId="0" xfId="0" applyFont="1" applyAlignment="1">
      <alignment horizontal="left"/>
    </xf>
    <xf numFmtId="41" fontId="1" fillId="6" borderId="21" xfId="0" applyNumberFormat="1" applyFont="1" applyFill="1" applyBorder="1" applyAlignment="1">
      <alignment horizontal="center" vertical="center"/>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8" fillId="0" borderId="0" xfId="0" applyFont="1" applyAlignment="1">
      <alignment horizontal="center" vertical="center"/>
    </xf>
    <xf numFmtId="49" fontId="20" fillId="6" borderId="21" xfId="0" applyNumberFormat="1" applyFont="1" applyFill="1" applyBorder="1" applyAlignment="1">
      <alignment horizontal="left" vertical="top"/>
    </xf>
    <xf numFmtId="49" fontId="20" fillId="0" borderId="21" xfId="0" applyNumberFormat="1" applyFont="1" applyBorder="1" applyAlignment="1">
      <alignment horizontal="left" vertical="top"/>
    </xf>
    <xf numFmtId="0" fontId="22" fillId="0" borderId="0" xfId="0" applyFont="1" applyAlignment="1">
      <alignment horizontal="left" wrapText="1"/>
    </xf>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0" fontId="1" fillId="4" borderId="21" xfId="0" applyFont="1" applyFill="1" applyBorder="1"/>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0" fontId="1" fillId="9" borderId="21" xfId="0" applyFont="1" applyFill="1" applyBorder="1" applyAlignment="1">
      <alignment horizontal="left"/>
    </xf>
    <xf numFmtId="42" fontId="1" fillId="0" borderId="21" xfId="0" applyNumberFormat="1" applyFont="1" applyBorder="1" applyAlignment="1">
      <alignment horizontal="right"/>
    </xf>
    <xf numFmtId="0" fontId="1" fillId="0" borderId="0" xfId="0" applyFont="1" applyAlignment="1">
      <alignment horizontal="left" wrapText="1"/>
    </xf>
    <xf numFmtId="0" fontId="28" fillId="0" borderId="0" xfId="0" applyFont="1" applyAlignment="1">
      <alignment horizontal="center"/>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14" fillId="8" borderId="21" xfId="0" applyFont="1" applyFill="1" applyBorder="1" applyAlignment="1">
      <alignment horizontal="left"/>
    </xf>
    <xf numFmtId="0" fontId="1" fillId="4" borderId="24" xfId="0" applyFont="1" applyFill="1" applyBorder="1" applyAlignment="1">
      <alignment wrapText="1"/>
    </xf>
    <xf numFmtId="0" fontId="1" fillId="0" borderId="1" xfId="0" applyFont="1" applyBorder="1" applyAlignment="1">
      <alignment horizontal="center" vertical="center" wrapText="1"/>
    </xf>
    <xf numFmtId="0" fontId="1" fillId="4" borderId="40" xfId="0" applyFont="1" applyFill="1" applyBorder="1" applyAlignment="1">
      <alignment horizontal="left" wrapText="1"/>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42" fontId="1" fillId="9"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40" xfId="0" applyFont="1" applyFill="1" applyBorder="1" applyAlignment="1">
      <alignment horizontal="left" vertical="center"/>
    </xf>
    <xf numFmtId="49" fontId="1" fillId="0" borderId="1" xfId="0" applyNumberFormat="1" applyFont="1" applyBorder="1" applyAlignment="1">
      <alignment horizontal="left" vertical="top" wrapText="1"/>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9" borderId="21" xfId="0" applyFont="1" applyFill="1" applyBorder="1"/>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42" fontId="56" fillId="7" borderId="21" xfId="0" applyNumberFormat="1" applyFont="1" applyFill="1" applyBorder="1" applyAlignment="1">
      <alignment horizontal="right"/>
    </xf>
    <xf numFmtId="0" fontId="53" fillId="0" borderId="23" xfId="0" applyFont="1" applyBorder="1"/>
    <xf numFmtId="0" fontId="0" fillId="13" borderId="52" xfId="0" applyFill="1" applyBorder="1" applyProtection="1">
      <protection locked="0"/>
    </xf>
    <xf numFmtId="0" fontId="0" fillId="13" borderId="53" xfId="0" applyFill="1" applyBorder="1" applyProtection="1">
      <protection locked="0"/>
    </xf>
    <xf numFmtId="0" fontId="0" fillId="13" borderId="54" xfId="0" applyFill="1" applyBorder="1" applyProtection="1">
      <protection locked="0"/>
    </xf>
    <xf numFmtId="0" fontId="2" fillId="0" borderId="55" xfId="0" applyFont="1" applyBorder="1" applyAlignment="1" applyProtection="1">
      <alignment horizontal="center" vertical="center"/>
      <protection locked="0"/>
    </xf>
    <xf numFmtId="0" fontId="58" fillId="0" borderId="56" xfId="0" applyFont="1" applyBorder="1" applyAlignment="1" applyProtection="1">
      <alignment horizontal="center" vertical="center"/>
      <protection locked="0"/>
    </xf>
    <xf numFmtId="0" fontId="58" fillId="0" borderId="57" xfId="0" applyFont="1" applyBorder="1" applyAlignment="1" applyProtection="1">
      <alignment horizontal="center" vertical="center"/>
      <protection locked="0"/>
    </xf>
    <xf numFmtId="0" fontId="58" fillId="0" borderId="58" xfId="0" applyFont="1" applyBorder="1" applyAlignment="1" applyProtection="1">
      <alignment horizontal="center" vertical="center"/>
      <protection locked="0"/>
    </xf>
    <xf numFmtId="0" fontId="58" fillId="0" borderId="59" xfId="0" applyFont="1" applyBorder="1" applyAlignment="1" applyProtection="1">
      <alignment horizontal="center" vertical="center"/>
      <protection locked="0"/>
    </xf>
    <xf numFmtId="0" fontId="58" fillId="0" borderId="60" xfId="0" applyFont="1" applyBorder="1" applyAlignment="1" applyProtection="1">
      <alignment horizontal="center" vertical="center"/>
      <protection locked="0"/>
    </xf>
    <xf numFmtId="0" fontId="58" fillId="0" borderId="55" xfId="0" applyFont="1" applyBorder="1" applyAlignment="1" applyProtection="1">
      <alignment horizontal="center" vertical="center"/>
      <protection locked="0"/>
    </xf>
    <xf numFmtId="42" fontId="1" fillId="0" borderId="61" xfId="0" applyNumberFormat="1" applyFont="1" applyBorder="1" applyAlignment="1">
      <alignment horizontal="right"/>
    </xf>
    <xf numFmtId="42" fontId="1" fillId="0" borderId="23" xfId="0" applyNumberFormat="1" applyFont="1" applyBorder="1" applyAlignment="1">
      <alignment horizontal="right"/>
    </xf>
    <xf numFmtId="0" fontId="57" fillId="0" borderId="1" xfId="0" applyFont="1" applyBorder="1" applyAlignment="1">
      <alignment horizontal="center" vertical="center"/>
    </xf>
    <xf numFmtId="42" fontId="58" fillId="0" borderId="62" xfId="0" applyNumberFormat="1" applyFont="1" applyBorder="1" applyAlignment="1" applyProtection="1">
      <alignment horizontal="right"/>
      <protection locked="0"/>
    </xf>
    <xf numFmtId="42" fontId="1" fillId="6" borderId="23" xfId="0" applyNumberFormat="1" applyFont="1" applyFill="1" applyBorder="1" applyAlignment="1">
      <alignment horizontal="right"/>
    </xf>
    <xf numFmtId="0" fontId="1" fillId="0" borderId="1" xfId="0" applyFont="1" applyBorder="1" applyAlignment="1">
      <alignment horizontal="center" vertical="center"/>
    </xf>
    <xf numFmtId="0" fontId="2" fillId="0" borderId="55" xfId="0" applyFont="1" applyBorder="1" applyAlignment="1" applyProtection="1">
      <alignment horizontal="center" vertical="center" wrapText="1"/>
      <protection locked="0"/>
    </xf>
    <xf numFmtId="0" fontId="58" fillId="0" borderId="56" xfId="0" applyFont="1" applyBorder="1" applyAlignment="1" applyProtection="1">
      <alignment horizontal="center" vertical="center" wrapText="1"/>
      <protection locked="0"/>
    </xf>
    <xf numFmtId="0" fontId="58" fillId="0" borderId="57" xfId="0" applyFont="1" applyBorder="1" applyAlignment="1" applyProtection="1">
      <alignment horizontal="center" vertical="center" wrapText="1"/>
      <protection locked="0"/>
    </xf>
    <xf numFmtId="0" fontId="58" fillId="0" borderId="58" xfId="0" applyFont="1" applyBorder="1" applyAlignment="1" applyProtection="1">
      <alignment horizontal="center" vertical="center" wrapText="1"/>
      <protection locked="0"/>
    </xf>
    <xf numFmtId="0" fontId="58" fillId="0" borderId="59" xfId="0" applyFont="1" applyBorder="1" applyAlignment="1" applyProtection="1">
      <alignment horizontal="center" vertical="center" wrapText="1"/>
      <protection locked="0"/>
    </xf>
    <xf numFmtId="0" fontId="58" fillId="0" borderId="60" xfId="0" applyFont="1" applyBorder="1" applyAlignment="1" applyProtection="1">
      <alignment horizontal="center" vertical="center" wrapText="1"/>
      <protection locked="0"/>
    </xf>
    <xf numFmtId="0" fontId="2" fillId="0" borderId="50" xfId="0" applyFont="1" applyBorder="1"/>
    <xf numFmtId="0" fontId="2" fillId="0" borderId="2" xfId="0" applyFont="1" applyBorder="1" applyAlignment="1">
      <alignment wrapText="1"/>
    </xf>
    <xf numFmtId="0" fontId="2" fillId="0" borderId="3" xfId="0" applyFont="1" applyBorder="1" applyAlignment="1">
      <alignment wrapText="1"/>
    </xf>
    <xf numFmtId="0" fontId="2" fillId="0" borderId="13" xfId="0" applyFont="1" applyBorder="1" applyAlignment="1">
      <alignment wrapText="1"/>
    </xf>
    <xf numFmtId="0" fontId="2" fillId="0" borderId="27" xfId="0" applyFont="1" applyBorder="1" applyAlignment="1">
      <alignment wrapText="1"/>
    </xf>
    <xf numFmtId="0" fontId="2" fillId="0" borderId="28" xfId="0" applyFont="1" applyBorder="1" applyAlignment="1">
      <alignment wrapText="1"/>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10" fillId="5" borderId="21" xfId="1" applyFont="1" applyFill="1" applyBorder="1" applyAlignment="1">
      <alignment horizontal="right"/>
    </xf>
    <xf numFmtId="0" fontId="2" fillId="0" borderId="35" xfId="1" applyFont="1" applyBorder="1"/>
    <xf numFmtId="0" fontId="11" fillId="5" borderId="35" xfId="1" applyFont="1" applyFill="1" applyBorder="1" applyAlignment="1">
      <alignment horizontal="center"/>
    </xf>
    <xf numFmtId="0" fontId="2" fillId="0" borderId="23" xfId="1" applyFont="1" applyBorder="1"/>
    <xf numFmtId="0" fontId="14" fillId="8" borderId="21" xfId="1" applyFont="1" applyFill="1" applyBorder="1" applyAlignment="1">
      <alignment horizontal="left"/>
    </xf>
    <xf numFmtId="0" fontId="1" fillId="4" borderId="48" xfId="1" applyFont="1" applyFill="1" applyBorder="1" applyAlignment="1">
      <alignment wrapText="1"/>
    </xf>
    <xf numFmtId="0" fontId="2" fillId="0" borderId="49" xfId="1" applyFont="1" applyBorder="1"/>
    <xf numFmtId="0" fontId="2" fillId="0" borderId="26" xfId="1" applyFont="1" applyBorder="1"/>
    <xf numFmtId="0" fontId="1" fillId="4" borderId="40" xfId="1" applyFont="1" applyFill="1" applyBorder="1" applyAlignment="1">
      <alignment horizontal="left" wrapText="1"/>
    </xf>
    <xf numFmtId="0" fontId="2" fillId="0" borderId="41" xfId="1" applyFont="1" applyBorder="1"/>
    <xf numFmtId="0" fontId="2" fillId="0" borderId="42" xfId="1" applyFont="1" applyBorder="1"/>
    <xf numFmtId="0" fontId="1" fillId="4" borderId="21" xfId="1" applyFont="1" applyFill="1" applyBorder="1"/>
    <xf numFmtId="0" fontId="1" fillId="0" borderId="21" xfId="1" applyFont="1" applyBorder="1" applyAlignment="1">
      <alignment horizontal="left" vertical="center"/>
    </xf>
    <xf numFmtId="0" fontId="1" fillId="0" borderId="41" xfId="1" applyFont="1" applyBorder="1" applyAlignment="1">
      <alignment horizontal="center" vertical="center"/>
    </xf>
    <xf numFmtId="0" fontId="1" fillId="0" borderId="41" xfId="1" applyFont="1" applyBorder="1" applyAlignment="1">
      <alignment horizontal="center" vertical="center" wrapText="1"/>
    </xf>
    <xf numFmtId="0" fontId="1" fillId="6" borderId="21" xfId="1" applyFont="1" applyFill="1" applyBorder="1" applyAlignment="1">
      <alignment horizontal="left"/>
    </xf>
    <xf numFmtId="42" fontId="1" fillId="6" borderId="21" xfId="1" applyNumberFormat="1" applyFont="1" applyFill="1" applyBorder="1" applyAlignment="1">
      <alignment horizontal="right"/>
    </xf>
    <xf numFmtId="42" fontId="1" fillId="6" borderId="21" xfId="1" applyNumberFormat="1" applyFont="1" applyFill="1" applyBorder="1" applyAlignment="1">
      <alignment horizontal="center"/>
    </xf>
    <xf numFmtId="0" fontId="1" fillId="9" borderId="21" xfId="1" applyFont="1" applyFill="1" applyBorder="1" applyAlignment="1">
      <alignment horizontal="left"/>
    </xf>
    <xf numFmtId="42" fontId="1" fillId="0" borderId="21" xfId="1" applyNumberFormat="1" applyFont="1" applyBorder="1" applyAlignment="1">
      <alignment horizontal="right"/>
    </xf>
    <xf numFmtId="42" fontId="1" fillId="9" borderId="21" xfId="1" applyNumberFormat="1" applyFont="1" applyFill="1" applyBorder="1" applyAlignment="1">
      <alignment horizontal="right"/>
    </xf>
    <xf numFmtId="42" fontId="1" fillId="9" borderId="21" xfId="1" applyNumberFormat="1" applyFont="1" applyFill="1" applyBorder="1" applyAlignment="1">
      <alignment horizontal="center"/>
    </xf>
    <xf numFmtId="0" fontId="1" fillId="9" borderId="21" xfId="1" applyFont="1" applyFill="1" applyBorder="1"/>
    <xf numFmtId="42" fontId="1" fillId="10" borderId="21" xfId="1" applyNumberFormat="1" applyFont="1" applyFill="1" applyBorder="1" applyAlignment="1">
      <alignment horizontal="right"/>
    </xf>
    <xf numFmtId="42" fontId="1" fillId="10" borderId="21" xfId="1" applyNumberFormat="1" applyFont="1" applyFill="1" applyBorder="1" applyAlignment="1">
      <alignment horizontal="center"/>
    </xf>
    <xf numFmtId="0" fontId="1" fillId="4" borderId="48" xfId="1" applyFont="1" applyFill="1" applyBorder="1" applyAlignment="1">
      <alignment horizontal="left" vertical="center"/>
    </xf>
    <xf numFmtId="0" fontId="1" fillId="4" borderId="50" xfId="1" applyFont="1" applyFill="1" applyBorder="1" applyAlignment="1">
      <alignment horizontal="left" vertical="center"/>
    </xf>
    <xf numFmtId="0" fontId="2" fillId="0" borderId="46" xfId="1" applyFont="1"/>
    <xf numFmtId="0" fontId="2" fillId="0" borderId="31" xfId="1" applyFont="1" applyBorder="1"/>
    <xf numFmtId="0" fontId="1" fillId="4" borderId="40" xfId="1" applyFont="1" applyFill="1" applyBorder="1" applyAlignment="1">
      <alignment horizontal="left" vertical="center"/>
    </xf>
    <xf numFmtId="0" fontId="1" fillId="0" borderId="48" xfId="1" applyFont="1" applyBorder="1" applyAlignment="1">
      <alignment horizontal="left" vertical="top" wrapText="1"/>
    </xf>
    <xf numFmtId="0" fontId="2" fillId="0" borderId="50" xfId="1" applyFont="1" applyBorder="1"/>
    <xf numFmtId="0" fontId="59" fillId="0" borderId="46" xfId="1"/>
    <xf numFmtId="0" fontId="2" fillId="0" borderId="40" xfId="1" applyFont="1" applyBorder="1"/>
    <xf numFmtId="0" fontId="22" fillId="7" borderId="21" xfId="1" applyFont="1" applyFill="1" applyBorder="1" applyAlignment="1">
      <alignment horizontal="right"/>
    </xf>
    <xf numFmtId="42" fontId="22" fillId="7" borderId="21" xfId="1" applyNumberFormat="1" applyFont="1" applyFill="1" applyBorder="1" applyAlignment="1">
      <alignment horizontal="right"/>
    </xf>
    <xf numFmtId="0" fontId="1" fillId="0" borderId="48" xfId="1" applyFont="1" applyBorder="1" applyAlignment="1">
      <alignment horizontal="center" vertical="center"/>
    </xf>
    <xf numFmtId="0" fontId="1" fillId="0" borderId="35" xfId="1" applyFont="1" applyBorder="1" applyAlignment="1">
      <alignment horizontal="center" vertical="center"/>
    </xf>
    <xf numFmtId="0" fontId="1" fillId="0" borderId="35" xfId="1" applyFont="1" applyBorder="1" applyAlignment="1">
      <alignment horizontal="center" vertical="center" wrapText="1"/>
    </xf>
    <xf numFmtId="0" fontId="1" fillId="0" borderId="21" xfId="1" applyFont="1" applyBorder="1" applyAlignment="1">
      <alignment horizontal="left"/>
    </xf>
    <xf numFmtId="49" fontId="1" fillId="0" borderId="48" xfId="1" applyNumberFormat="1" applyFont="1" applyBorder="1" applyAlignment="1">
      <alignment horizontal="left" vertical="top"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3" fillId="8" borderId="29" xfId="0" applyFont="1" applyFill="1" applyBorder="1" applyAlignment="1">
      <alignment horizontal="center" vertical="center" wrapText="1"/>
    </xf>
    <xf numFmtId="0" fontId="2" fillId="0" borderId="46" xfId="0" applyFont="1" applyBorder="1"/>
    <xf numFmtId="0" fontId="42" fillId="0" borderId="0" xfId="0" applyFont="1" applyAlignment="1">
      <alignment horizontal="center"/>
    </xf>
    <xf numFmtId="0" fontId="43" fillId="0" borderId="0" xfId="0" applyFont="1" applyAlignment="1">
      <alignment horizontal="center"/>
    </xf>
    <xf numFmtId="0" fontId="12" fillId="8" borderId="29" xfId="0" applyFont="1" applyFill="1" applyBorder="1" applyAlignment="1">
      <alignment horizontal="center" vertical="center" wrapText="1"/>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12" borderId="21"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3">
    <cellStyle name="Hyperlink" xfId="2" builtinId="8"/>
    <cellStyle name="Normal" xfId="0" builtinId="0"/>
    <cellStyle name="Normal 2" xfId="1" xr:uid="{BD3AF95B-3132-472B-BBA0-3885814B6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2</xdr:row>
      <xdr:rowOff>74083</xdr:rowOff>
    </xdr:from>
    <xdr:to>
      <xdr:col>2</xdr:col>
      <xdr:colOff>186267</xdr:colOff>
      <xdr:row>4</xdr:row>
      <xdr:rowOff>178858</xdr:rowOff>
    </xdr:to>
    <xdr:pic>
      <xdr:nvPicPr>
        <xdr:cNvPr id="2" name="Picture 2" descr="Blue Gold Logo 2.jpg">
          <a:extLst>
            <a:ext uri="{FF2B5EF4-FFF2-40B4-BE49-F238E27FC236}">
              <a16:creationId xmlns:a16="http://schemas.microsoft.com/office/drawing/2014/main" id="{8F59A07F-F32E-4BE9-BCAF-AA7F61EAEBCB}"/>
            </a:ext>
          </a:extLst>
        </xdr:cNvPr>
        <xdr:cNvPicPr>
          <a:picLocks noChangeAspect="1"/>
        </xdr:cNvPicPr>
      </xdr:nvPicPr>
      <xdr:blipFill>
        <a:blip xmlns:r="http://schemas.openxmlformats.org/officeDocument/2006/relationships" r:embed="rId1"/>
        <a:srcRect/>
        <a:stretch>
          <a:fillRect/>
        </a:stretch>
      </xdr:blipFill>
      <xdr:spPr bwMode="auto">
        <a:xfrm>
          <a:off x="63500" y="190500"/>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228</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228</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286</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344</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402</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460</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518</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576</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634</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692</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750</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808</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866</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923</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924</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590550</xdr:colOff>
      <xdr:row>578</xdr:row>
      <xdr:rowOff>0</xdr:rowOff>
    </xdr:from>
    <xdr:ext cx="76200" cy="200025"/>
    <xdr:sp macro="" textlink="">
      <xdr:nvSpPr>
        <xdr:cNvPr id="587" name="Text Box 3">
          <a:extLst>
            <a:ext uri="{FF2B5EF4-FFF2-40B4-BE49-F238E27FC236}">
              <a16:creationId xmlns:a16="http://schemas.microsoft.com/office/drawing/2014/main" id="{26B6F7B4-091F-442E-A1F5-33C0DB491C7D}"/>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588" name="Text Box 3">
          <a:extLst>
            <a:ext uri="{FF2B5EF4-FFF2-40B4-BE49-F238E27FC236}">
              <a16:creationId xmlns:a16="http://schemas.microsoft.com/office/drawing/2014/main" id="{E1195D31-7753-4592-A169-34C4C74054EE}"/>
            </a:ext>
          </a:extLst>
        </xdr:cNvPr>
        <xdr:cNvSpPr txBox="1">
          <a:spLocks noChangeArrowheads="1"/>
        </xdr:cNvSpPr>
      </xdr:nvSpPr>
      <xdr:spPr bwMode="auto">
        <a:xfrm>
          <a:off x="4257675" y="105060750"/>
          <a:ext cx="76200" cy="196850"/>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589" name="Text Box 3">
          <a:extLst>
            <a:ext uri="{FF2B5EF4-FFF2-40B4-BE49-F238E27FC236}">
              <a16:creationId xmlns:a16="http://schemas.microsoft.com/office/drawing/2014/main" id="{750C7BDD-CB48-4BD5-8464-977DBB9F8265}"/>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590" name="Text Box 3">
          <a:extLst>
            <a:ext uri="{FF2B5EF4-FFF2-40B4-BE49-F238E27FC236}">
              <a16:creationId xmlns:a16="http://schemas.microsoft.com/office/drawing/2014/main" id="{CC9FAE82-84E5-4A21-BCB1-FFC96C18A37E}"/>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591" name="Text Box 3">
          <a:extLst>
            <a:ext uri="{FF2B5EF4-FFF2-40B4-BE49-F238E27FC236}">
              <a16:creationId xmlns:a16="http://schemas.microsoft.com/office/drawing/2014/main" id="{3059A8E9-A115-407C-8D63-A18C2976282E}"/>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592" name="Text Box 3">
          <a:extLst>
            <a:ext uri="{FF2B5EF4-FFF2-40B4-BE49-F238E27FC236}">
              <a16:creationId xmlns:a16="http://schemas.microsoft.com/office/drawing/2014/main" id="{6FD41723-7FF9-4532-AFDB-753B46983262}"/>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593" name="Text Box 3">
          <a:extLst>
            <a:ext uri="{FF2B5EF4-FFF2-40B4-BE49-F238E27FC236}">
              <a16:creationId xmlns:a16="http://schemas.microsoft.com/office/drawing/2014/main" id="{07AA4C9A-FFC0-4FBC-9C85-4C454BDA50A2}"/>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594" name="Text Box 3">
          <a:extLst>
            <a:ext uri="{FF2B5EF4-FFF2-40B4-BE49-F238E27FC236}">
              <a16:creationId xmlns:a16="http://schemas.microsoft.com/office/drawing/2014/main" id="{35CB8756-A0F7-4361-A899-6169DC4C6229}"/>
            </a:ext>
          </a:extLst>
        </xdr:cNvPr>
        <xdr:cNvSpPr txBox="1">
          <a:spLocks noChangeArrowheads="1"/>
        </xdr:cNvSpPr>
      </xdr:nvSpPr>
      <xdr:spPr bwMode="auto">
        <a:xfrm>
          <a:off x="4257675" y="105060750"/>
          <a:ext cx="76200" cy="196850"/>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595" name="Text Box 3">
          <a:extLst>
            <a:ext uri="{FF2B5EF4-FFF2-40B4-BE49-F238E27FC236}">
              <a16:creationId xmlns:a16="http://schemas.microsoft.com/office/drawing/2014/main" id="{75CB19D7-1811-41F7-AB43-5DB918B5A1CB}"/>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596" name="Text Box 3">
          <a:extLst>
            <a:ext uri="{FF2B5EF4-FFF2-40B4-BE49-F238E27FC236}">
              <a16:creationId xmlns:a16="http://schemas.microsoft.com/office/drawing/2014/main" id="{DAF7F72B-A399-4018-A0F8-14E9EE799DC8}"/>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597" name="Text Box 3">
          <a:extLst>
            <a:ext uri="{FF2B5EF4-FFF2-40B4-BE49-F238E27FC236}">
              <a16:creationId xmlns:a16="http://schemas.microsoft.com/office/drawing/2014/main" id="{90A5D098-C7AF-40E6-B569-FD55DDC8810E}"/>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598" name="Text Box 3">
          <a:extLst>
            <a:ext uri="{FF2B5EF4-FFF2-40B4-BE49-F238E27FC236}">
              <a16:creationId xmlns:a16="http://schemas.microsoft.com/office/drawing/2014/main" id="{52B16030-868A-4456-8230-719660783531}"/>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599" name="Text Box 3">
          <a:extLst>
            <a:ext uri="{FF2B5EF4-FFF2-40B4-BE49-F238E27FC236}">
              <a16:creationId xmlns:a16="http://schemas.microsoft.com/office/drawing/2014/main" id="{3B04AFBB-CF39-4171-9312-941CC2F6DE1A}"/>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600" name="Text Box 3">
          <a:extLst>
            <a:ext uri="{FF2B5EF4-FFF2-40B4-BE49-F238E27FC236}">
              <a16:creationId xmlns:a16="http://schemas.microsoft.com/office/drawing/2014/main" id="{638088E9-8EE0-4902-8242-B2D450547E9B}"/>
            </a:ext>
          </a:extLst>
        </xdr:cNvPr>
        <xdr:cNvSpPr txBox="1">
          <a:spLocks noChangeArrowheads="1"/>
        </xdr:cNvSpPr>
      </xdr:nvSpPr>
      <xdr:spPr bwMode="auto">
        <a:xfrm>
          <a:off x="4257675" y="105060750"/>
          <a:ext cx="76200" cy="196850"/>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01" name="Text Box 3">
          <a:extLst>
            <a:ext uri="{FF2B5EF4-FFF2-40B4-BE49-F238E27FC236}">
              <a16:creationId xmlns:a16="http://schemas.microsoft.com/office/drawing/2014/main" id="{F05B9C22-F83F-44DA-9416-DC275C34027C}"/>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02" name="Text Box 3">
          <a:extLst>
            <a:ext uri="{FF2B5EF4-FFF2-40B4-BE49-F238E27FC236}">
              <a16:creationId xmlns:a16="http://schemas.microsoft.com/office/drawing/2014/main" id="{7E5154B4-D1EB-47D4-BFC6-B6DE8CD9F27E}"/>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03" name="Text Box 3">
          <a:extLst>
            <a:ext uri="{FF2B5EF4-FFF2-40B4-BE49-F238E27FC236}">
              <a16:creationId xmlns:a16="http://schemas.microsoft.com/office/drawing/2014/main" id="{EEEF0F76-0D4B-467A-856C-595D37C30A10}"/>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04" name="Text Box 3">
          <a:extLst>
            <a:ext uri="{FF2B5EF4-FFF2-40B4-BE49-F238E27FC236}">
              <a16:creationId xmlns:a16="http://schemas.microsoft.com/office/drawing/2014/main" id="{4D7F4790-1AA2-451F-9C27-8F50A88D0D7F}"/>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05" name="Text Box 3">
          <a:extLst>
            <a:ext uri="{FF2B5EF4-FFF2-40B4-BE49-F238E27FC236}">
              <a16:creationId xmlns:a16="http://schemas.microsoft.com/office/drawing/2014/main" id="{3B096F79-AE11-49E9-A437-AEEAA345B69C}"/>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606" name="Text Box 3">
          <a:extLst>
            <a:ext uri="{FF2B5EF4-FFF2-40B4-BE49-F238E27FC236}">
              <a16:creationId xmlns:a16="http://schemas.microsoft.com/office/drawing/2014/main" id="{7B7878F0-DD56-4591-A4B1-FA5C90D8908D}"/>
            </a:ext>
          </a:extLst>
        </xdr:cNvPr>
        <xdr:cNvSpPr txBox="1">
          <a:spLocks noChangeArrowheads="1"/>
        </xdr:cNvSpPr>
      </xdr:nvSpPr>
      <xdr:spPr bwMode="auto">
        <a:xfrm>
          <a:off x="4257675" y="105060750"/>
          <a:ext cx="76200" cy="196850"/>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07" name="Text Box 3">
          <a:extLst>
            <a:ext uri="{FF2B5EF4-FFF2-40B4-BE49-F238E27FC236}">
              <a16:creationId xmlns:a16="http://schemas.microsoft.com/office/drawing/2014/main" id="{ECB17F98-DCDE-4A04-849A-3DB1E2756717}"/>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08" name="Text Box 3">
          <a:extLst>
            <a:ext uri="{FF2B5EF4-FFF2-40B4-BE49-F238E27FC236}">
              <a16:creationId xmlns:a16="http://schemas.microsoft.com/office/drawing/2014/main" id="{8DFAD432-57FC-44D4-AAE1-4D7A12B3ACC7}"/>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09" name="Text Box 3">
          <a:extLst>
            <a:ext uri="{FF2B5EF4-FFF2-40B4-BE49-F238E27FC236}">
              <a16:creationId xmlns:a16="http://schemas.microsoft.com/office/drawing/2014/main" id="{17BF7C83-504A-4A12-8748-75BD8DEFA116}"/>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10" name="Text Box 3">
          <a:extLst>
            <a:ext uri="{FF2B5EF4-FFF2-40B4-BE49-F238E27FC236}">
              <a16:creationId xmlns:a16="http://schemas.microsoft.com/office/drawing/2014/main" id="{079170FA-C992-4653-B541-61B922611F8D}"/>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11" name="Text Box 3">
          <a:extLst>
            <a:ext uri="{FF2B5EF4-FFF2-40B4-BE49-F238E27FC236}">
              <a16:creationId xmlns:a16="http://schemas.microsoft.com/office/drawing/2014/main" id="{D7AE4F34-F1B1-4499-95A6-56D963B55371}"/>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612" name="Text Box 3">
          <a:extLst>
            <a:ext uri="{FF2B5EF4-FFF2-40B4-BE49-F238E27FC236}">
              <a16:creationId xmlns:a16="http://schemas.microsoft.com/office/drawing/2014/main" id="{9F2C479A-8D62-4FFE-AA8A-E5A58A624E45}"/>
            </a:ext>
          </a:extLst>
        </xdr:cNvPr>
        <xdr:cNvSpPr txBox="1">
          <a:spLocks noChangeArrowheads="1"/>
        </xdr:cNvSpPr>
      </xdr:nvSpPr>
      <xdr:spPr bwMode="auto">
        <a:xfrm>
          <a:off x="4257675" y="105060750"/>
          <a:ext cx="76200" cy="196850"/>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13" name="Text Box 3">
          <a:extLst>
            <a:ext uri="{FF2B5EF4-FFF2-40B4-BE49-F238E27FC236}">
              <a16:creationId xmlns:a16="http://schemas.microsoft.com/office/drawing/2014/main" id="{F673B60C-422D-466A-BB3C-227EA2C0FC34}"/>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14" name="Text Box 3">
          <a:extLst>
            <a:ext uri="{FF2B5EF4-FFF2-40B4-BE49-F238E27FC236}">
              <a16:creationId xmlns:a16="http://schemas.microsoft.com/office/drawing/2014/main" id="{5B1B3C0F-1D51-4F3A-823D-B49E03E89FDC}"/>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15" name="Text Box 3">
          <a:extLst>
            <a:ext uri="{FF2B5EF4-FFF2-40B4-BE49-F238E27FC236}">
              <a16:creationId xmlns:a16="http://schemas.microsoft.com/office/drawing/2014/main" id="{CBAAE783-4BD2-438A-B2A5-D27329ECF6C5}"/>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16" name="Text Box 3">
          <a:extLst>
            <a:ext uri="{FF2B5EF4-FFF2-40B4-BE49-F238E27FC236}">
              <a16:creationId xmlns:a16="http://schemas.microsoft.com/office/drawing/2014/main" id="{E9306FCE-FE6B-461C-AA62-FC765E561773}"/>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17" name="Text Box 3">
          <a:extLst>
            <a:ext uri="{FF2B5EF4-FFF2-40B4-BE49-F238E27FC236}">
              <a16:creationId xmlns:a16="http://schemas.microsoft.com/office/drawing/2014/main" id="{563D7B09-AA5A-4D18-9110-885E1890A789}"/>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618" name="Text Box 3">
          <a:extLst>
            <a:ext uri="{FF2B5EF4-FFF2-40B4-BE49-F238E27FC236}">
              <a16:creationId xmlns:a16="http://schemas.microsoft.com/office/drawing/2014/main" id="{FDF0D1E0-394B-464D-8D32-D2392023F3AE}"/>
            </a:ext>
          </a:extLst>
        </xdr:cNvPr>
        <xdr:cNvSpPr txBox="1">
          <a:spLocks noChangeArrowheads="1"/>
        </xdr:cNvSpPr>
      </xdr:nvSpPr>
      <xdr:spPr bwMode="auto">
        <a:xfrm>
          <a:off x="4257675" y="105060750"/>
          <a:ext cx="76200" cy="196850"/>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19" name="Text Box 3">
          <a:extLst>
            <a:ext uri="{FF2B5EF4-FFF2-40B4-BE49-F238E27FC236}">
              <a16:creationId xmlns:a16="http://schemas.microsoft.com/office/drawing/2014/main" id="{340533B0-BDC3-4275-8471-D76979C3E987}"/>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20" name="Text Box 3">
          <a:extLst>
            <a:ext uri="{FF2B5EF4-FFF2-40B4-BE49-F238E27FC236}">
              <a16:creationId xmlns:a16="http://schemas.microsoft.com/office/drawing/2014/main" id="{6B761B86-FA87-4499-9026-9EFDBF5B245F}"/>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21" name="Text Box 3">
          <a:extLst>
            <a:ext uri="{FF2B5EF4-FFF2-40B4-BE49-F238E27FC236}">
              <a16:creationId xmlns:a16="http://schemas.microsoft.com/office/drawing/2014/main" id="{AD369C25-CC16-42F9-890F-E5F402BACA0C}"/>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22" name="Text Box 3">
          <a:extLst>
            <a:ext uri="{FF2B5EF4-FFF2-40B4-BE49-F238E27FC236}">
              <a16:creationId xmlns:a16="http://schemas.microsoft.com/office/drawing/2014/main" id="{B906F4A9-19B9-4354-B0FC-569A67B9DBB6}"/>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23" name="Text Box 3">
          <a:extLst>
            <a:ext uri="{FF2B5EF4-FFF2-40B4-BE49-F238E27FC236}">
              <a16:creationId xmlns:a16="http://schemas.microsoft.com/office/drawing/2014/main" id="{DBF737D1-7F35-4DD0-A7A8-034590311D87}"/>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624" name="Text Box 3">
          <a:extLst>
            <a:ext uri="{FF2B5EF4-FFF2-40B4-BE49-F238E27FC236}">
              <a16:creationId xmlns:a16="http://schemas.microsoft.com/office/drawing/2014/main" id="{1014AFF1-1256-4A16-92B1-D784801C2D09}"/>
            </a:ext>
          </a:extLst>
        </xdr:cNvPr>
        <xdr:cNvSpPr txBox="1">
          <a:spLocks noChangeArrowheads="1"/>
        </xdr:cNvSpPr>
      </xdr:nvSpPr>
      <xdr:spPr bwMode="auto">
        <a:xfrm>
          <a:off x="4257675" y="105060750"/>
          <a:ext cx="76200" cy="196850"/>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625" name="Text Box 3">
          <a:extLst>
            <a:ext uri="{FF2B5EF4-FFF2-40B4-BE49-F238E27FC236}">
              <a16:creationId xmlns:a16="http://schemas.microsoft.com/office/drawing/2014/main" id="{28ACD14E-85CC-42B3-92F3-1BCB0FF5E999}"/>
            </a:ext>
          </a:extLst>
        </xdr:cNvPr>
        <xdr:cNvSpPr txBox="1">
          <a:spLocks noChangeArrowheads="1"/>
        </xdr:cNvSpPr>
      </xdr:nvSpPr>
      <xdr:spPr bwMode="auto">
        <a:xfrm>
          <a:off x="4257675" y="105060750"/>
          <a:ext cx="76200" cy="200025"/>
        </a:xfrm>
        <a:prstGeom prst="rect">
          <a:avLst/>
        </a:prstGeom>
        <a:noFill/>
        <a:ln w="9525">
          <a:noFill/>
          <a:miter lim="800000"/>
          <a:headEnd/>
          <a:tailEnd/>
        </a:ln>
      </xdr:spPr>
    </xdr:sp>
    <xdr:clientData/>
  </xdr:oneCellAnchor>
  <xdr:oneCellAnchor>
    <xdr:from>
      <xdr:col>6</xdr:col>
      <xdr:colOff>590550</xdr:colOff>
      <xdr:row>580</xdr:row>
      <xdr:rowOff>0</xdr:rowOff>
    </xdr:from>
    <xdr:ext cx="76200" cy="200025"/>
    <xdr:sp macro="" textlink="">
      <xdr:nvSpPr>
        <xdr:cNvPr id="626" name="Text Box 3">
          <a:extLst>
            <a:ext uri="{FF2B5EF4-FFF2-40B4-BE49-F238E27FC236}">
              <a16:creationId xmlns:a16="http://schemas.microsoft.com/office/drawing/2014/main" id="{4723244F-3572-44E0-84D0-95B6708FF36E}"/>
            </a:ext>
          </a:extLst>
        </xdr:cNvPr>
        <xdr:cNvSpPr txBox="1">
          <a:spLocks noChangeArrowheads="1"/>
        </xdr:cNvSpPr>
      </xdr:nvSpPr>
      <xdr:spPr bwMode="auto">
        <a:xfrm>
          <a:off x="4257675" y="1054131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627" name="Text Box 3">
          <a:extLst>
            <a:ext uri="{FF2B5EF4-FFF2-40B4-BE49-F238E27FC236}">
              <a16:creationId xmlns:a16="http://schemas.microsoft.com/office/drawing/2014/main" id="{BA2603E8-42D9-4A2E-B828-9DDEF407F1B9}"/>
            </a:ext>
          </a:extLst>
        </xdr:cNvPr>
        <xdr:cNvSpPr txBox="1">
          <a:spLocks noChangeArrowheads="1"/>
        </xdr:cNvSpPr>
      </xdr:nvSpPr>
      <xdr:spPr bwMode="auto">
        <a:xfrm>
          <a:off x="4257675" y="105251250"/>
          <a:ext cx="76200" cy="196850"/>
        </a:xfrm>
        <a:prstGeom prst="rect">
          <a:avLst/>
        </a:prstGeom>
        <a:noFill/>
        <a:ln w="9525">
          <a:noFill/>
          <a:miter lim="800000"/>
          <a:headEnd/>
          <a:tailEnd/>
        </a:ln>
      </xdr:spPr>
    </xdr:sp>
    <xdr:clientData/>
  </xdr:oneCellAnchor>
  <xdr:oneCellAnchor>
    <xdr:from>
      <xdr:col>4</xdr:col>
      <xdr:colOff>0</xdr:colOff>
      <xdr:row>695</xdr:row>
      <xdr:rowOff>0</xdr:rowOff>
    </xdr:from>
    <xdr:ext cx="76200" cy="196850"/>
    <xdr:sp macro="" textlink="">
      <xdr:nvSpPr>
        <xdr:cNvPr id="628" name="Text Box 3">
          <a:extLst>
            <a:ext uri="{FF2B5EF4-FFF2-40B4-BE49-F238E27FC236}">
              <a16:creationId xmlns:a16="http://schemas.microsoft.com/office/drawing/2014/main" id="{EF448FC7-DD2D-4086-A3AD-7AF9432E8099}"/>
            </a:ext>
          </a:extLst>
        </xdr:cNvPr>
        <xdr:cNvSpPr txBox="1">
          <a:spLocks noChangeArrowheads="1"/>
        </xdr:cNvSpPr>
      </xdr:nvSpPr>
      <xdr:spPr bwMode="auto">
        <a:xfrm>
          <a:off x="2466975" y="114566700"/>
          <a:ext cx="76200" cy="196850"/>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29" name="Text Box 3">
          <a:extLst>
            <a:ext uri="{FF2B5EF4-FFF2-40B4-BE49-F238E27FC236}">
              <a16:creationId xmlns:a16="http://schemas.microsoft.com/office/drawing/2014/main" id="{66A6DA7C-9142-4357-98C4-82A0433C30EB}"/>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630" name="Text Box 3">
          <a:extLst>
            <a:ext uri="{FF2B5EF4-FFF2-40B4-BE49-F238E27FC236}">
              <a16:creationId xmlns:a16="http://schemas.microsoft.com/office/drawing/2014/main" id="{8ABE7698-ED27-4C58-91D8-D51B4F2C052C}"/>
            </a:ext>
          </a:extLst>
        </xdr:cNvPr>
        <xdr:cNvSpPr txBox="1">
          <a:spLocks noChangeArrowheads="1"/>
        </xdr:cNvSpPr>
      </xdr:nvSpPr>
      <xdr:spPr bwMode="auto">
        <a:xfrm>
          <a:off x="4257675" y="124206000"/>
          <a:ext cx="76200" cy="196850"/>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31" name="Text Box 3">
          <a:extLst>
            <a:ext uri="{FF2B5EF4-FFF2-40B4-BE49-F238E27FC236}">
              <a16:creationId xmlns:a16="http://schemas.microsoft.com/office/drawing/2014/main" id="{FF9A0017-3837-4416-97F2-5940EACD827B}"/>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32" name="Text Box 3">
          <a:extLst>
            <a:ext uri="{FF2B5EF4-FFF2-40B4-BE49-F238E27FC236}">
              <a16:creationId xmlns:a16="http://schemas.microsoft.com/office/drawing/2014/main" id="{CD602A52-1980-4104-B187-89728CEC3135}"/>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33" name="Text Box 3">
          <a:extLst>
            <a:ext uri="{FF2B5EF4-FFF2-40B4-BE49-F238E27FC236}">
              <a16:creationId xmlns:a16="http://schemas.microsoft.com/office/drawing/2014/main" id="{0C1BF3BD-8E23-4ABF-BC87-F9AA08069A52}"/>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34" name="Text Box 3">
          <a:extLst>
            <a:ext uri="{FF2B5EF4-FFF2-40B4-BE49-F238E27FC236}">
              <a16:creationId xmlns:a16="http://schemas.microsoft.com/office/drawing/2014/main" id="{B5B6CC04-A2CF-447E-84D7-1C4549FA8768}"/>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35" name="Text Box 3">
          <a:extLst>
            <a:ext uri="{FF2B5EF4-FFF2-40B4-BE49-F238E27FC236}">
              <a16:creationId xmlns:a16="http://schemas.microsoft.com/office/drawing/2014/main" id="{743B4D8B-51AA-4F78-84E9-B833D63EE924}"/>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636" name="Text Box 3">
          <a:extLst>
            <a:ext uri="{FF2B5EF4-FFF2-40B4-BE49-F238E27FC236}">
              <a16:creationId xmlns:a16="http://schemas.microsoft.com/office/drawing/2014/main" id="{797D0BAD-1088-4D35-9898-1F93F7C6BD0A}"/>
            </a:ext>
          </a:extLst>
        </xdr:cNvPr>
        <xdr:cNvSpPr txBox="1">
          <a:spLocks noChangeArrowheads="1"/>
        </xdr:cNvSpPr>
      </xdr:nvSpPr>
      <xdr:spPr bwMode="auto">
        <a:xfrm>
          <a:off x="4257675" y="124206000"/>
          <a:ext cx="76200" cy="196850"/>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37" name="Text Box 3">
          <a:extLst>
            <a:ext uri="{FF2B5EF4-FFF2-40B4-BE49-F238E27FC236}">
              <a16:creationId xmlns:a16="http://schemas.microsoft.com/office/drawing/2014/main" id="{06079C67-B19F-42D9-B0A8-AE5CFAA0E40D}"/>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38" name="Text Box 3">
          <a:extLst>
            <a:ext uri="{FF2B5EF4-FFF2-40B4-BE49-F238E27FC236}">
              <a16:creationId xmlns:a16="http://schemas.microsoft.com/office/drawing/2014/main" id="{0714264F-6FD6-41B9-8971-E501CB224132}"/>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39" name="Text Box 3">
          <a:extLst>
            <a:ext uri="{FF2B5EF4-FFF2-40B4-BE49-F238E27FC236}">
              <a16:creationId xmlns:a16="http://schemas.microsoft.com/office/drawing/2014/main" id="{9472D158-1D8D-4A15-AE2D-22F1974E784A}"/>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40" name="Text Box 3">
          <a:extLst>
            <a:ext uri="{FF2B5EF4-FFF2-40B4-BE49-F238E27FC236}">
              <a16:creationId xmlns:a16="http://schemas.microsoft.com/office/drawing/2014/main" id="{11FE466E-A9F2-4FEF-90E6-A6B9D12B8667}"/>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41" name="Text Box 3">
          <a:extLst>
            <a:ext uri="{FF2B5EF4-FFF2-40B4-BE49-F238E27FC236}">
              <a16:creationId xmlns:a16="http://schemas.microsoft.com/office/drawing/2014/main" id="{C245A6F5-54C2-4C4B-8356-7CA2992CBBE3}"/>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642" name="Text Box 3">
          <a:extLst>
            <a:ext uri="{FF2B5EF4-FFF2-40B4-BE49-F238E27FC236}">
              <a16:creationId xmlns:a16="http://schemas.microsoft.com/office/drawing/2014/main" id="{BD7E075B-2F9D-4A5C-BCAF-568DEDEF6300}"/>
            </a:ext>
          </a:extLst>
        </xdr:cNvPr>
        <xdr:cNvSpPr txBox="1">
          <a:spLocks noChangeArrowheads="1"/>
        </xdr:cNvSpPr>
      </xdr:nvSpPr>
      <xdr:spPr bwMode="auto">
        <a:xfrm>
          <a:off x="4257675" y="124206000"/>
          <a:ext cx="76200" cy="196850"/>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43" name="Text Box 3">
          <a:extLst>
            <a:ext uri="{FF2B5EF4-FFF2-40B4-BE49-F238E27FC236}">
              <a16:creationId xmlns:a16="http://schemas.microsoft.com/office/drawing/2014/main" id="{6737FA7D-925B-4F4B-895B-FABEE175C02F}"/>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44" name="Text Box 3">
          <a:extLst>
            <a:ext uri="{FF2B5EF4-FFF2-40B4-BE49-F238E27FC236}">
              <a16:creationId xmlns:a16="http://schemas.microsoft.com/office/drawing/2014/main" id="{CAD0C891-262B-413D-A654-0DC4422F6011}"/>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45" name="Text Box 3">
          <a:extLst>
            <a:ext uri="{FF2B5EF4-FFF2-40B4-BE49-F238E27FC236}">
              <a16:creationId xmlns:a16="http://schemas.microsoft.com/office/drawing/2014/main" id="{7AD65F8A-A215-4014-BEF3-78EC50E4E110}"/>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46" name="Text Box 3">
          <a:extLst>
            <a:ext uri="{FF2B5EF4-FFF2-40B4-BE49-F238E27FC236}">
              <a16:creationId xmlns:a16="http://schemas.microsoft.com/office/drawing/2014/main" id="{9FBE6620-C69F-4ACA-AEE4-F83B42FA96E8}"/>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47" name="Text Box 3">
          <a:extLst>
            <a:ext uri="{FF2B5EF4-FFF2-40B4-BE49-F238E27FC236}">
              <a16:creationId xmlns:a16="http://schemas.microsoft.com/office/drawing/2014/main" id="{EC470A2D-EB45-409E-98C3-618AE6F6479A}"/>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648" name="Text Box 3">
          <a:extLst>
            <a:ext uri="{FF2B5EF4-FFF2-40B4-BE49-F238E27FC236}">
              <a16:creationId xmlns:a16="http://schemas.microsoft.com/office/drawing/2014/main" id="{1C4CAB7E-C144-4F96-AA15-17781D2834A8}"/>
            </a:ext>
          </a:extLst>
        </xdr:cNvPr>
        <xdr:cNvSpPr txBox="1">
          <a:spLocks noChangeArrowheads="1"/>
        </xdr:cNvSpPr>
      </xdr:nvSpPr>
      <xdr:spPr bwMode="auto">
        <a:xfrm>
          <a:off x="4257675" y="124206000"/>
          <a:ext cx="76200" cy="196850"/>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49" name="Text Box 3">
          <a:extLst>
            <a:ext uri="{FF2B5EF4-FFF2-40B4-BE49-F238E27FC236}">
              <a16:creationId xmlns:a16="http://schemas.microsoft.com/office/drawing/2014/main" id="{D0CA0A63-3810-457E-BC00-9A9C84261C9E}"/>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50" name="Text Box 3">
          <a:extLst>
            <a:ext uri="{FF2B5EF4-FFF2-40B4-BE49-F238E27FC236}">
              <a16:creationId xmlns:a16="http://schemas.microsoft.com/office/drawing/2014/main" id="{4F908361-F324-4477-B6B6-F63A969EFD3C}"/>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51" name="Text Box 3">
          <a:extLst>
            <a:ext uri="{FF2B5EF4-FFF2-40B4-BE49-F238E27FC236}">
              <a16:creationId xmlns:a16="http://schemas.microsoft.com/office/drawing/2014/main" id="{C2359CC8-9EE0-446D-90D9-C16DB75AD24B}"/>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52" name="Text Box 3">
          <a:extLst>
            <a:ext uri="{FF2B5EF4-FFF2-40B4-BE49-F238E27FC236}">
              <a16:creationId xmlns:a16="http://schemas.microsoft.com/office/drawing/2014/main" id="{01E5D373-97E2-4170-A0FC-55D523A55EB5}"/>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53" name="Text Box 3">
          <a:extLst>
            <a:ext uri="{FF2B5EF4-FFF2-40B4-BE49-F238E27FC236}">
              <a16:creationId xmlns:a16="http://schemas.microsoft.com/office/drawing/2014/main" id="{9281E71A-4620-40FB-98F1-1D97349402A6}"/>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654" name="Text Box 3">
          <a:extLst>
            <a:ext uri="{FF2B5EF4-FFF2-40B4-BE49-F238E27FC236}">
              <a16:creationId xmlns:a16="http://schemas.microsoft.com/office/drawing/2014/main" id="{15C5B73C-E4CE-4A29-A6A3-6D8149A74269}"/>
            </a:ext>
          </a:extLst>
        </xdr:cNvPr>
        <xdr:cNvSpPr txBox="1">
          <a:spLocks noChangeArrowheads="1"/>
        </xdr:cNvSpPr>
      </xdr:nvSpPr>
      <xdr:spPr bwMode="auto">
        <a:xfrm>
          <a:off x="4257675" y="124206000"/>
          <a:ext cx="76200" cy="196850"/>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55" name="Text Box 3">
          <a:extLst>
            <a:ext uri="{FF2B5EF4-FFF2-40B4-BE49-F238E27FC236}">
              <a16:creationId xmlns:a16="http://schemas.microsoft.com/office/drawing/2014/main" id="{09886D9B-5E08-412F-9AD5-612C866DF563}"/>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56" name="Text Box 3">
          <a:extLst>
            <a:ext uri="{FF2B5EF4-FFF2-40B4-BE49-F238E27FC236}">
              <a16:creationId xmlns:a16="http://schemas.microsoft.com/office/drawing/2014/main" id="{A5E0D170-3473-47C3-A5F9-19A1678CF0EC}"/>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57" name="Text Box 3">
          <a:extLst>
            <a:ext uri="{FF2B5EF4-FFF2-40B4-BE49-F238E27FC236}">
              <a16:creationId xmlns:a16="http://schemas.microsoft.com/office/drawing/2014/main" id="{235B5DA0-26B0-4BA5-B7C0-0D7DD5D3C719}"/>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58" name="Text Box 3">
          <a:extLst>
            <a:ext uri="{FF2B5EF4-FFF2-40B4-BE49-F238E27FC236}">
              <a16:creationId xmlns:a16="http://schemas.microsoft.com/office/drawing/2014/main" id="{3279B299-7410-4342-B8FB-0D3FBD029984}"/>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59" name="Text Box 3">
          <a:extLst>
            <a:ext uri="{FF2B5EF4-FFF2-40B4-BE49-F238E27FC236}">
              <a16:creationId xmlns:a16="http://schemas.microsoft.com/office/drawing/2014/main" id="{3E90BA36-5518-45F2-9BE0-3F945E777E1E}"/>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660" name="Text Box 3">
          <a:extLst>
            <a:ext uri="{FF2B5EF4-FFF2-40B4-BE49-F238E27FC236}">
              <a16:creationId xmlns:a16="http://schemas.microsoft.com/office/drawing/2014/main" id="{E2FA98C0-31F3-4B5D-92AD-B4CC680F72F1}"/>
            </a:ext>
          </a:extLst>
        </xdr:cNvPr>
        <xdr:cNvSpPr txBox="1">
          <a:spLocks noChangeArrowheads="1"/>
        </xdr:cNvSpPr>
      </xdr:nvSpPr>
      <xdr:spPr bwMode="auto">
        <a:xfrm>
          <a:off x="4257675" y="124206000"/>
          <a:ext cx="76200" cy="196850"/>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61" name="Text Box 3">
          <a:extLst>
            <a:ext uri="{FF2B5EF4-FFF2-40B4-BE49-F238E27FC236}">
              <a16:creationId xmlns:a16="http://schemas.microsoft.com/office/drawing/2014/main" id="{F37D5830-B094-4401-A6C6-EB4917A62B66}"/>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62" name="Text Box 3">
          <a:extLst>
            <a:ext uri="{FF2B5EF4-FFF2-40B4-BE49-F238E27FC236}">
              <a16:creationId xmlns:a16="http://schemas.microsoft.com/office/drawing/2014/main" id="{ABA1BBFC-DB30-4FA7-BB6A-4C5A935DE240}"/>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63" name="Text Box 3">
          <a:extLst>
            <a:ext uri="{FF2B5EF4-FFF2-40B4-BE49-F238E27FC236}">
              <a16:creationId xmlns:a16="http://schemas.microsoft.com/office/drawing/2014/main" id="{14B10836-4992-460B-8C91-760CB7C577BA}"/>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64" name="Text Box 3">
          <a:extLst>
            <a:ext uri="{FF2B5EF4-FFF2-40B4-BE49-F238E27FC236}">
              <a16:creationId xmlns:a16="http://schemas.microsoft.com/office/drawing/2014/main" id="{D168EF75-4B13-40DD-BD5C-7020F4C90CF5}"/>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65" name="Text Box 3">
          <a:extLst>
            <a:ext uri="{FF2B5EF4-FFF2-40B4-BE49-F238E27FC236}">
              <a16:creationId xmlns:a16="http://schemas.microsoft.com/office/drawing/2014/main" id="{9858D8B9-EE77-46CF-8515-1B7836DAA89A}"/>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666" name="Text Box 3">
          <a:extLst>
            <a:ext uri="{FF2B5EF4-FFF2-40B4-BE49-F238E27FC236}">
              <a16:creationId xmlns:a16="http://schemas.microsoft.com/office/drawing/2014/main" id="{2627C0C0-964F-4926-B803-71A2FFF5F408}"/>
            </a:ext>
          </a:extLst>
        </xdr:cNvPr>
        <xdr:cNvSpPr txBox="1">
          <a:spLocks noChangeArrowheads="1"/>
        </xdr:cNvSpPr>
      </xdr:nvSpPr>
      <xdr:spPr bwMode="auto">
        <a:xfrm>
          <a:off x="4257675" y="124206000"/>
          <a:ext cx="76200" cy="196850"/>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67" name="Text Box 3">
          <a:extLst>
            <a:ext uri="{FF2B5EF4-FFF2-40B4-BE49-F238E27FC236}">
              <a16:creationId xmlns:a16="http://schemas.microsoft.com/office/drawing/2014/main" id="{183E8BA9-1BFA-41C9-94A5-134EFBC7C9B6}"/>
            </a:ext>
          </a:extLst>
        </xdr:cNvPr>
        <xdr:cNvSpPr txBox="1">
          <a:spLocks noChangeArrowheads="1"/>
        </xdr:cNvSpPr>
      </xdr:nvSpPr>
      <xdr:spPr bwMode="auto">
        <a:xfrm>
          <a:off x="4257675" y="124206000"/>
          <a:ext cx="76200" cy="200025"/>
        </a:xfrm>
        <a:prstGeom prst="rect">
          <a:avLst/>
        </a:prstGeom>
        <a:noFill/>
        <a:ln w="9525">
          <a:noFill/>
          <a:miter lim="800000"/>
          <a:headEnd/>
          <a:tailEnd/>
        </a:ln>
      </xdr:spPr>
    </xdr:sp>
    <xdr:clientData/>
  </xdr:oneCellAnchor>
  <xdr:oneCellAnchor>
    <xdr:from>
      <xdr:col>6</xdr:col>
      <xdr:colOff>590550</xdr:colOff>
      <xdr:row>754</xdr:row>
      <xdr:rowOff>0</xdr:rowOff>
    </xdr:from>
    <xdr:ext cx="76200" cy="200025"/>
    <xdr:sp macro="" textlink="">
      <xdr:nvSpPr>
        <xdr:cNvPr id="668" name="Text Box 3">
          <a:extLst>
            <a:ext uri="{FF2B5EF4-FFF2-40B4-BE49-F238E27FC236}">
              <a16:creationId xmlns:a16="http://schemas.microsoft.com/office/drawing/2014/main" id="{82B49378-9D72-4F5F-8793-ADE472CFE30F}"/>
            </a:ext>
          </a:extLst>
        </xdr:cNvPr>
        <xdr:cNvSpPr txBox="1">
          <a:spLocks noChangeArrowheads="1"/>
        </xdr:cNvSpPr>
      </xdr:nvSpPr>
      <xdr:spPr bwMode="auto">
        <a:xfrm>
          <a:off x="4257675" y="1245584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669" name="Text Box 3">
          <a:extLst>
            <a:ext uri="{FF2B5EF4-FFF2-40B4-BE49-F238E27FC236}">
              <a16:creationId xmlns:a16="http://schemas.microsoft.com/office/drawing/2014/main" id="{C58554EA-2920-40DD-928C-A2FEB7606206}"/>
            </a:ext>
          </a:extLst>
        </xdr:cNvPr>
        <xdr:cNvSpPr txBox="1">
          <a:spLocks noChangeArrowheads="1"/>
        </xdr:cNvSpPr>
      </xdr:nvSpPr>
      <xdr:spPr bwMode="auto">
        <a:xfrm>
          <a:off x="4257675" y="124396500"/>
          <a:ext cx="76200" cy="196850"/>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70" name="Text Box 3">
          <a:extLst>
            <a:ext uri="{FF2B5EF4-FFF2-40B4-BE49-F238E27FC236}">
              <a16:creationId xmlns:a16="http://schemas.microsoft.com/office/drawing/2014/main" id="{97A87C1B-D536-4964-900C-E71B6B014DC0}"/>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671" name="Text Box 3">
          <a:extLst>
            <a:ext uri="{FF2B5EF4-FFF2-40B4-BE49-F238E27FC236}">
              <a16:creationId xmlns:a16="http://schemas.microsoft.com/office/drawing/2014/main" id="{B72775EF-432B-4224-BAD7-863D5A1A5559}"/>
            </a:ext>
          </a:extLst>
        </xdr:cNvPr>
        <xdr:cNvSpPr txBox="1">
          <a:spLocks noChangeArrowheads="1"/>
        </xdr:cNvSpPr>
      </xdr:nvSpPr>
      <xdr:spPr bwMode="auto">
        <a:xfrm>
          <a:off x="4257675" y="133778625"/>
          <a:ext cx="76200" cy="196850"/>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72" name="Text Box 3">
          <a:extLst>
            <a:ext uri="{FF2B5EF4-FFF2-40B4-BE49-F238E27FC236}">
              <a16:creationId xmlns:a16="http://schemas.microsoft.com/office/drawing/2014/main" id="{55C7D6CB-0944-4F09-B7D5-804587B1155F}"/>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73" name="Text Box 3">
          <a:extLst>
            <a:ext uri="{FF2B5EF4-FFF2-40B4-BE49-F238E27FC236}">
              <a16:creationId xmlns:a16="http://schemas.microsoft.com/office/drawing/2014/main" id="{30FA7066-7E1A-44D4-BB04-ACB2ED97C320}"/>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74" name="Text Box 3">
          <a:extLst>
            <a:ext uri="{FF2B5EF4-FFF2-40B4-BE49-F238E27FC236}">
              <a16:creationId xmlns:a16="http://schemas.microsoft.com/office/drawing/2014/main" id="{916F7F77-353C-4409-A5C0-1CF06578CC9C}"/>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75" name="Text Box 3">
          <a:extLst>
            <a:ext uri="{FF2B5EF4-FFF2-40B4-BE49-F238E27FC236}">
              <a16:creationId xmlns:a16="http://schemas.microsoft.com/office/drawing/2014/main" id="{631C4A38-D690-4B02-863A-A51DA7CD6C94}"/>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76" name="Text Box 3">
          <a:extLst>
            <a:ext uri="{FF2B5EF4-FFF2-40B4-BE49-F238E27FC236}">
              <a16:creationId xmlns:a16="http://schemas.microsoft.com/office/drawing/2014/main" id="{5942BD1C-FE06-4C9E-9360-47E8260A554D}"/>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677" name="Text Box 3">
          <a:extLst>
            <a:ext uri="{FF2B5EF4-FFF2-40B4-BE49-F238E27FC236}">
              <a16:creationId xmlns:a16="http://schemas.microsoft.com/office/drawing/2014/main" id="{DD7153A5-1E8F-4A5F-A9C2-5100A76270F2}"/>
            </a:ext>
          </a:extLst>
        </xdr:cNvPr>
        <xdr:cNvSpPr txBox="1">
          <a:spLocks noChangeArrowheads="1"/>
        </xdr:cNvSpPr>
      </xdr:nvSpPr>
      <xdr:spPr bwMode="auto">
        <a:xfrm>
          <a:off x="4257675" y="133778625"/>
          <a:ext cx="76200" cy="196850"/>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78" name="Text Box 3">
          <a:extLst>
            <a:ext uri="{FF2B5EF4-FFF2-40B4-BE49-F238E27FC236}">
              <a16:creationId xmlns:a16="http://schemas.microsoft.com/office/drawing/2014/main" id="{42ED7605-9D0A-42CA-B095-D3A125EB860D}"/>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79" name="Text Box 3">
          <a:extLst>
            <a:ext uri="{FF2B5EF4-FFF2-40B4-BE49-F238E27FC236}">
              <a16:creationId xmlns:a16="http://schemas.microsoft.com/office/drawing/2014/main" id="{38E715D8-0238-48AF-B4DD-4590D446601E}"/>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80" name="Text Box 3">
          <a:extLst>
            <a:ext uri="{FF2B5EF4-FFF2-40B4-BE49-F238E27FC236}">
              <a16:creationId xmlns:a16="http://schemas.microsoft.com/office/drawing/2014/main" id="{EE55C1F8-C077-426F-AF53-388F63AD8C60}"/>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81" name="Text Box 3">
          <a:extLst>
            <a:ext uri="{FF2B5EF4-FFF2-40B4-BE49-F238E27FC236}">
              <a16:creationId xmlns:a16="http://schemas.microsoft.com/office/drawing/2014/main" id="{7BC13436-6AE9-4AA9-9A6E-8B7335B76EC9}"/>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82" name="Text Box 3">
          <a:extLst>
            <a:ext uri="{FF2B5EF4-FFF2-40B4-BE49-F238E27FC236}">
              <a16:creationId xmlns:a16="http://schemas.microsoft.com/office/drawing/2014/main" id="{D1000132-DD2F-420D-A550-8562909E9D60}"/>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683" name="Text Box 3">
          <a:extLst>
            <a:ext uri="{FF2B5EF4-FFF2-40B4-BE49-F238E27FC236}">
              <a16:creationId xmlns:a16="http://schemas.microsoft.com/office/drawing/2014/main" id="{10068DC7-CBA3-450C-8C6E-1A5DD06DBFB8}"/>
            </a:ext>
          </a:extLst>
        </xdr:cNvPr>
        <xdr:cNvSpPr txBox="1">
          <a:spLocks noChangeArrowheads="1"/>
        </xdr:cNvSpPr>
      </xdr:nvSpPr>
      <xdr:spPr bwMode="auto">
        <a:xfrm>
          <a:off x="4257675" y="133778625"/>
          <a:ext cx="76200" cy="196850"/>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84" name="Text Box 3">
          <a:extLst>
            <a:ext uri="{FF2B5EF4-FFF2-40B4-BE49-F238E27FC236}">
              <a16:creationId xmlns:a16="http://schemas.microsoft.com/office/drawing/2014/main" id="{925B751D-F676-4A54-83E2-C8319BCE506A}"/>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85" name="Text Box 3">
          <a:extLst>
            <a:ext uri="{FF2B5EF4-FFF2-40B4-BE49-F238E27FC236}">
              <a16:creationId xmlns:a16="http://schemas.microsoft.com/office/drawing/2014/main" id="{1CFFE2FD-5084-4CFD-BFF8-6DD978F64157}"/>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86" name="Text Box 3">
          <a:extLst>
            <a:ext uri="{FF2B5EF4-FFF2-40B4-BE49-F238E27FC236}">
              <a16:creationId xmlns:a16="http://schemas.microsoft.com/office/drawing/2014/main" id="{21EE4053-EBA9-4F20-82E1-410521FD100B}"/>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87" name="Text Box 3">
          <a:extLst>
            <a:ext uri="{FF2B5EF4-FFF2-40B4-BE49-F238E27FC236}">
              <a16:creationId xmlns:a16="http://schemas.microsoft.com/office/drawing/2014/main" id="{C607AF80-98C5-40A8-8399-B64AA6C2E106}"/>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88" name="Text Box 3">
          <a:extLst>
            <a:ext uri="{FF2B5EF4-FFF2-40B4-BE49-F238E27FC236}">
              <a16:creationId xmlns:a16="http://schemas.microsoft.com/office/drawing/2014/main" id="{E1400C12-4F4B-44C3-AC11-79F10D43142A}"/>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689" name="Text Box 3">
          <a:extLst>
            <a:ext uri="{FF2B5EF4-FFF2-40B4-BE49-F238E27FC236}">
              <a16:creationId xmlns:a16="http://schemas.microsoft.com/office/drawing/2014/main" id="{2022B068-231F-4984-942D-988969D17B8A}"/>
            </a:ext>
          </a:extLst>
        </xdr:cNvPr>
        <xdr:cNvSpPr txBox="1">
          <a:spLocks noChangeArrowheads="1"/>
        </xdr:cNvSpPr>
      </xdr:nvSpPr>
      <xdr:spPr bwMode="auto">
        <a:xfrm>
          <a:off x="4257675" y="133778625"/>
          <a:ext cx="76200" cy="196850"/>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90" name="Text Box 3">
          <a:extLst>
            <a:ext uri="{FF2B5EF4-FFF2-40B4-BE49-F238E27FC236}">
              <a16:creationId xmlns:a16="http://schemas.microsoft.com/office/drawing/2014/main" id="{76D423AD-E52D-4089-924C-B12A22F1E6DB}"/>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91" name="Text Box 3">
          <a:extLst>
            <a:ext uri="{FF2B5EF4-FFF2-40B4-BE49-F238E27FC236}">
              <a16:creationId xmlns:a16="http://schemas.microsoft.com/office/drawing/2014/main" id="{03455436-4E5A-4D75-BE5A-78094C53FB02}"/>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92" name="Text Box 3">
          <a:extLst>
            <a:ext uri="{FF2B5EF4-FFF2-40B4-BE49-F238E27FC236}">
              <a16:creationId xmlns:a16="http://schemas.microsoft.com/office/drawing/2014/main" id="{3A1AE6B9-AF86-4C96-92B2-DA6913538EEC}"/>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93" name="Text Box 3">
          <a:extLst>
            <a:ext uri="{FF2B5EF4-FFF2-40B4-BE49-F238E27FC236}">
              <a16:creationId xmlns:a16="http://schemas.microsoft.com/office/drawing/2014/main" id="{2EBC75A5-4CE9-453C-829B-91E8A560D7D8}"/>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94" name="Text Box 3">
          <a:extLst>
            <a:ext uri="{FF2B5EF4-FFF2-40B4-BE49-F238E27FC236}">
              <a16:creationId xmlns:a16="http://schemas.microsoft.com/office/drawing/2014/main" id="{94822141-9BDC-4553-9B0A-20771510BC76}"/>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695" name="Text Box 3">
          <a:extLst>
            <a:ext uri="{FF2B5EF4-FFF2-40B4-BE49-F238E27FC236}">
              <a16:creationId xmlns:a16="http://schemas.microsoft.com/office/drawing/2014/main" id="{087F96AE-8A20-4F48-9B96-A352D332F9E3}"/>
            </a:ext>
          </a:extLst>
        </xdr:cNvPr>
        <xdr:cNvSpPr txBox="1">
          <a:spLocks noChangeArrowheads="1"/>
        </xdr:cNvSpPr>
      </xdr:nvSpPr>
      <xdr:spPr bwMode="auto">
        <a:xfrm>
          <a:off x="4257675" y="133778625"/>
          <a:ext cx="76200" cy="196850"/>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96" name="Text Box 3">
          <a:extLst>
            <a:ext uri="{FF2B5EF4-FFF2-40B4-BE49-F238E27FC236}">
              <a16:creationId xmlns:a16="http://schemas.microsoft.com/office/drawing/2014/main" id="{6DD4E3A4-98C6-4A26-9569-B710A9FFD8D2}"/>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97" name="Text Box 3">
          <a:extLst>
            <a:ext uri="{FF2B5EF4-FFF2-40B4-BE49-F238E27FC236}">
              <a16:creationId xmlns:a16="http://schemas.microsoft.com/office/drawing/2014/main" id="{8E06B811-8B4F-4CCE-996F-8E3021BF50A6}"/>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98" name="Text Box 3">
          <a:extLst>
            <a:ext uri="{FF2B5EF4-FFF2-40B4-BE49-F238E27FC236}">
              <a16:creationId xmlns:a16="http://schemas.microsoft.com/office/drawing/2014/main" id="{B7D0AAC5-BDCB-4C4D-BBE3-0C09A38A0063}"/>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99" name="Text Box 3">
          <a:extLst>
            <a:ext uri="{FF2B5EF4-FFF2-40B4-BE49-F238E27FC236}">
              <a16:creationId xmlns:a16="http://schemas.microsoft.com/office/drawing/2014/main" id="{8E2835EE-033F-438A-90CD-981B96E3C13A}"/>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700" name="Text Box 3">
          <a:extLst>
            <a:ext uri="{FF2B5EF4-FFF2-40B4-BE49-F238E27FC236}">
              <a16:creationId xmlns:a16="http://schemas.microsoft.com/office/drawing/2014/main" id="{DCD54769-24C3-4899-A076-DDAA1669F457}"/>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701" name="Text Box 3">
          <a:extLst>
            <a:ext uri="{FF2B5EF4-FFF2-40B4-BE49-F238E27FC236}">
              <a16:creationId xmlns:a16="http://schemas.microsoft.com/office/drawing/2014/main" id="{3F314634-148F-49EC-8D87-B6FE2E463BC2}"/>
            </a:ext>
          </a:extLst>
        </xdr:cNvPr>
        <xdr:cNvSpPr txBox="1">
          <a:spLocks noChangeArrowheads="1"/>
        </xdr:cNvSpPr>
      </xdr:nvSpPr>
      <xdr:spPr bwMode="auto">
        <a:xfrm>
          <a:off x="4257675" y="133778625"/>
          <a:ext cx="76200" cy="196850"/>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702" name="Text Box 3">
          <a:extLst>
            <a:ext uri="{FF2B5EF4-FFF2-40B4-BE49-F238E27FC236}">
              <a16:creationId xmlns:a16="http://schemas.microsoft.com/office/drawing/2014/main" id="{B4FEA5F4-F882-4C65-AF83-881E79B1F4C3}"/>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703" name="Text Box 3">
          <a:extLst>
            <a:ext uri="{FF2B5EF4-FFF2-40B4-BE49-F238E27FC236}">
              <a16:creationId xmlns:a16="http://schemas.microsoft.com/office/drawing/2014/main" id="{F67930DD-F46E-489F-896B-2B2AA3237838}"/>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704" name="Text Box 3">
          <a:extLst>
            <a:ext uri="{FF2B5EF4-FFF2-40B4-BE49-F238E27FC236}">
              <a16:creationId xmlns:a16="http://schemas.microsoft.com/office/drawing/2014/main" id="{0CC531CF-8AAC-4A55-8067-6EA555D8A6FB}"/>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705" name="Text Box 3">
          <a:extLst>
            <a:ext uri="{FF2B5EF4-FFF2-40B4-BE49-F238E27FC236}">
              <a16:creationId xmlns:a16="http://schemas.microsoft.com/office/drawing/2014/main" id="{DE938304-5060-4F24-8329-A738B616801D}"/>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706" name="Text Box 3">
          <a:extLst>
            <a:ext uri="{FF2B5EF4-FFF2-40B4-BE49-F238E27FC236}">
              <a16:creationId xmlns:a16="http://schemas.microsoft.com/office/drawing/2014/main" id="{2D4E3C67-489F-4D36-B937-35D02A95D260}"/>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707" name="Text Box 3">
          <a:extLst>
            <a:ext uri="{FF2B5EF4-FFF2-40B4-BE49-F238E27FC236}">
              <a16:creationId xmlns:a16="http://schemas.microsoft.com/office/drawing/2014/main" id="{FBD6DA02-7995-45FC-8316-37DFCC73B07F}"/>
            </a:ext>
          </a:extLst>
        </xdr:cNvPr>
        <xdr:cNvSpPr txBox="1">
          <a:spLocks noChangeArrowheads="1"/>
        </xdr:cNvSpPr>
      </xdr:nvSpPr>
      <xdr:spPr bwMode="auto">
        <a:xfrm>
          <a:off x="4257675" y="133778625"/>
          <a:ext cx="76200" cy="196850"/>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708" name="Text Box 3">
          <a:extLst>
            <a:ext uri="{FF2B5EF4-FFF2-40B4-BE49-F238E27FC236}">
              <a16:creationId xmlns:a16="http://schemas.microsoft.com/office/drawing/2014/main" id="{F3452DBD-4C8F-4214-AECF-A93DD0D53EC2}"/>
            </a:ext>
          </a:extLst>
        </xdr:cNvPr>
        <xdr:cNvSpPr txBox="1">
          <a:spLocks noChangeArrowheads="1"/>
        </xdr:cNvSpPr>
      </xdr:nvSpPr>
      <xdr:spPr bwMode="auto">
        <a:xfrm>
          <a:off x="4257675" y="133778625"/>
          <a:ext cx="76200" cy="200025"/>
        </a:xfrm>
        <a:prstGeom prst="rect">
          <a:avLst/>
        </a:prstGeom>
        <a:noFill/>
        <a:ln w="9525">
          <a:noFill/>
          <a:miter lim="800000"/>
          <a:headEnd/>
          <a:tailEnd/>
        </a:ln>
      </xdr:spPr>
    </xdr:sp>
    <xdr:clientData/>
  </xdr:oneCellAnchor>
  <xdr:oneCellAnchor>
    <xdr:from>
      <xdr:col>6</xdr:col>
      <xdr:colOff>590550</xdr:colOff>
      <xdr:row>812</xdr:row>
      <xdr:rowOff>0</xdr:rowOff>
    </xdr:from>
    <xdr:ext cx="76200" cy="200025"/>
    <xdr:sp macro="" textlink="">
      <xdr:nvSpPr>
        <xdr:cNvPr id="709" name="Text Box 3">
          <a:extLst>
            <a:ext uri="{FF2B5EF4-FFF2-40B4-BE49-F238E27FC236}">
              <a16:creationId xmlns:a16="http://schemas.microsoft.com/office/drawing/2014/main" id="{272F1731-C09A-4487-92BC-4E6AB3F0349D}"/>
            </a:ext>
          </a:extLst>
        </xdr:cNvPr>
        <xdr:cNvSpPr txBox="1">
          <a:spLocks noChangeArrowheads="1"/>
        </xdr:cNvSpPr>
      </xdr:nvSpPr>
      <xdr:spPr bwMode="auto">
        <a:xfrm>
          <a:off x="4257675" y="134131050"/>
          <a:ext cx="76200" cy="200025"/>
        </a:xfrm>
        <a:prstGeom prst="rect">
          <a:avLst/>
        </a:prstGeom>
        <a:noFill/>
        <a:ln w="9525">
          <a:noFill/>
          <a:miter lim="800000"/>
          <a:headEnd/>
          <a:tailEnd/>
        </a:ln>
      </xdr:spPr>
    </xdr:sp>
    <xdr:clientData/>
  </xdr:oneCellAnchor>
  <xdr:oneCellAnchor>
    <xdr:from>
      <xdr:col>6</xdr:col>
      <xdr:colOff>590550</xdr:colOff>
      <xdr:row>811</xdr:row>
      <xdr:rowOff>0</xdr:rowOff>
    </xdr:from>
    <xdr:ext cx="76200" cy="196850"/>
    <xdr:sp macro="" textlink="">
      <xdr:nvSpPr>
        <xdr:cNvPr id="710" name="Text Box 3">
          <a:extLst>
            <a:ext uri="{FF2B5EF4-FFF2-40B4-BE49-F238E27FC236}">
              <a16:creationId xmlns:a16="http://schemas.microsoft.com/office/drawing/2014/main" id="{DFDD220D-9A86-414D-ADB6-801FC8BFA3D2}"/>
            </a:ext>
          </a:extLst>
        </xdr:cNvPr>
        <xdr:cNvSpPr txBox="1">
          <a:spLocks noChangeArrowheads="1"/>
        </xdr:cNvSpPr>
      </xdr:nvSpPr>
      <xdr:spPr bwMode="auto">
        <a:xfrm>
          <a:off x="4257675" y="133969125"/>
          <a:ext cx="76200" cy="19685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80D3C045-547B-4A15-9F6B-06746F22FDE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 name="Shape 10">
          <a:extLst>
            <a:ext uri="{FF2B5EF4-FFF2-40B4-BE49-F238E27FC236}">
              <a16:creationId xmlns:a16="http://schemas.microsoft.com/office/drawing/2014/main" id="{D3D291FC-49E5-489E-A6BC-A4837ACD1E5C}"/>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F9ABF01B-7D86-4516-BFF9-596DFD0057F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54859E80-5E0D-44BE-A848-7FC745785E0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89F3DC0E-6BCD-4DDB-B9DB-AFC19480DD9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 name="Shape 11">
          <a:extLst>
            <a:ext uri="{FF2B5EF4-FFF2-40B4-BE49-F238E27FC236}">
              <a16:creationId xmlns:a16="http://schemas.microsoft.com/office/drawing/2014/main" id="{8BCA664E-EAD4-4DA8-A044-CCCAA639F65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CBC2B9EA-3E20-4656-9E28-7DE706DC270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9" name="Shape 10">
          <a:extLst>
            <a:ext uri="{FF2B5EF4-FFF2-40B4-BE49-F238E27FC236}">
              <a16:creationId xmlns:a16="http://schemas.microsoft.com/office/drawing/2014/main" id="{7B85382E-017F-42B0-97A0-ED4746CCAE6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0" name="Shape 11">
          <a:extLst>
            <a:ext uri="{FF2B5EF4-FFF2-40B4-BE49-F238E27FC236}">
              <a16:creationId xmlns:a16="http://schemas.microsoft.com/office/drawing/2014/main" id="{48E0C838-43BA-4EFE-A42F-F6AC9865079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C7A7FB37-1DA3-4574-AB20-D83CA88C8E9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3E759D05-398A-4471-B15C-7B6C6DC1817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EC6E22AD-1E36-408E-A259-E9E7017AED5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C86C49BC-0F04-438A-B957-396E39FFD61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F4CFE209-65A9-4045-A95B-88E484C03860}"/>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C1B93008-3073-414F-BB38-BB1CDD0D0D1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18317748-72FA-43D6-847E-E1B1DACA395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3083691C-55A6-4D46-9767-B906B92B981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F2CF84A6-1E95-43FE-873E-66CE38E5F93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F30E4CDE-A459-46EE-A5F2-8EAC7A6F63E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60DB1C39-4BBB-4008-BDA9-21B2423F21B5}"/>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C1E6FE10-5A79-4C85-9542-257B340F2D5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253FBEDB-8D53-4B87-A346-E990DEC9C7B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6BE5B99-1419-4877-826D-E19A002B9A2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2599830B-DFBA-48C7-B98F-671D6801856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68C3A1CA-2808-49CE-8998-6654FC0E39A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86FE1398-9BB4-4CAA-9E56-7D4790040868}"/>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3F2F42C-EF6F-437B-946B-9CE919D71C2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5735A692-843E-4962-ABF4-36CDA25F9AF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4552E0EF-FE46-4AA8-9D58-E4F2C120221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22293259-61A4-4AA9-B47F-9DAECD07CE3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789F1D69-0777-41BD-9B7F-531F931C607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3CC30CB3-F8CB-46F0-97DF-1AC4894B5C56}"/>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D92D3397-6A5B-479C-ABD2-42E09ED69AE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510210D8-D0DD-49F6-B912-19E9EB26B45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5BB04BD8-1068-45DC-B764-E01F5977D22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55A6726B-033B-43D4-8AE4-E62D51100D1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AB7F81D3-E9E9-4408-A3F8-BAE4E74A9C4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22F6412E-1CAB-4AC1-964B-332716BE91DA}"/>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89ED3BFA-F66F-4E89-8AAA-56ECB9F7682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D1C58D27-A73B-4B07-8FCA-88E88515FF61}"/>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70CD7B2F-7BFE-4A2D-83A3-1588CC5CDF0E}"/>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8998EA9A-34A0-4178-9EDC-68904F164633}"/>
            </a:ext>
          </a:extLst>
        </xdr:cNvPr>
        <xdr:cNvSpPr txBox="1"/>
      </xdr:nvSpPr>
      <xdr:spPr>
        <a:xfrm>
          <a:off x="4124325" y="1619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52E943CB-D4BF-42A1-8E96-95381341C628}"/>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3A71C311-6B42-411F-8CF3-46BA247432F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6E554F47-0338-498E-B960-39524D8106F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2E45E8B6-1228-4387-AFFF-4595E01DAD4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DD85616-4B7D-4819-937A-74ED6D3DDB9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6FD27C01-0046-47F8-B23D-CCCA05F0E73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70EF8DE1-CAA1-4B16-9E1E-62F3D29A1EF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E2B6D57-F8E7-4463-9682-50D4E6F3B2E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2353DA1D-608F-4DD6-BF6F-015F7EA10C60}"/>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D6BDB53F-CCD0-451C-9E70-E6655507F40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B960C731-78CA-4760-840A-CE809DDF1D4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E05E53C4-AB37-4D9B-8200-9B6E6B60EDB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38D0211A-76E4-490B-A486-CA233138CC5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F9E84AF3-2CE3-4012-9A50-95EEE82EC0C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65F02C88-0C74-4F63-A4D1-DCB43CEA496F}"/>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A97287C-D4F0-42EA-9839-732529A9A73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8E48ED6E-2F47-4B29-BB10-CC5B1605DBB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98F79AEF-924E-4604-A180-A660D9B0996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C140ABFC-93E5-4EF8-B19E-837F14D1093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930746C9-DD11-414D-A797-C06A22D32FE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95DD14E8-C8D9-46EA-89E1-3C3BBEE63C6C}"/>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E82D49D1-F185-452E-8421-B52E0B61E26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4C90AEC3-D7E9-49CA-AE52-EFB0A7BEAB4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268ED5D-80C9-4337-8089-55ADC421335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FD12762F-9860-4D76-8EFB-AE61FCB04C9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8125E753-3908-42F7-A39F-7846CD9319E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97DC6577-180B-4AB3-AADC-F94EC3ED73A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480AF701-0DDC-48FE-B8A8-846760CCA13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F576509E-6E9D-4485-ADC0-B6AF719D9AF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928BB3E0-69BF-429A-9B49-67ABB05A98A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97AEFDC8-11DD-40B3-B5E8-09BFE64C750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CACF546C-67EF-4692-87E9-B37D9B005CD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921074BB-C287-413D-8708-4C2252B1985F}"/>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A2D08575-5624-43B7-A70C-BF9FCF6920A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980FFED1-C238-4041-A0EA-09914E90440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A6120CA6-1C14-4F40-9337-E5E07EA8B0B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AAB0D35B-D19B-47F2-9445-1823427FF9E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E0F4E3D6-6E9C-4230-A7BD-D309E1DA10F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4995ED21-7DFC-49DA-9129-B3E66F3B6750}"/>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95130212-20E0-4D1B-85B8-04BF83D813A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BF3678C2-27C6-4BA7-B4D2-0A2A3E4F29E2}"/>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61742E55-61EE-4A77-98B0-0B7ADABF43D0}"/>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8B4D43C-0131-4282-B0C7-0D7BBE6C3AED}"/>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4F6C766C-7BC7-41BF-9180-54557543CE19}"/>
            </a:ext>
          </a:extLst>
        </xdr:cNvPr>
        <xdr:cNvSpPr txBox="1"/>
      </xdr:nvSpPr>
      <xdr:spPr>
        <a:xfrm>
          <a:off x="0" y="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DB0869EC-2321-485D-AC43-A0D2AE1261D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E5EAC75C-D336-456D-AB2F-4564075A3C2B}"/>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30E99FB3-A935-4F77-B764-E2B12C781AC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FBE322A7-928B-4B7F-8245-1514C0D7CDC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60B6111A-E80C-4847-BB7C-C750502D92C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32309928-C7F4-4274-962A-DFDC5728DB1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EA873EBD-CB61-47C0-8F4D-F2996DB0B1B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5B1CE482-E993-4C51-B27E-FE35D6731D5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282B58F0-5887-401E-BEB1-95DA44C7DEC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C8F9D302-ED99-4A2A-AD3A-6765219777E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D592B6DB-8214-4A07-B98B-F3B9CD59337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EB039669-A298-484A-8BFF-36EF3F58B98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6D42BFDE-6A5F-480F-96C2-BD7922BEE6F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AAD51E3C-8824-4C06-80D4-280B3B8AE76D}"/>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7B69B2D2-4BEE-4186-9E54-511F67BB4F0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4FD20652-7CB1-472F-841C-9E21F2378BF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B9FAE7BD-A826-46CB-B30E-94420CDB7BE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6CEBA71E-277D-4DCE-BDE1-82819465322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2E247D5-1F8B-4A4C-A2D7-F0255F3F32C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1144F7D4-5DCD-4115-806E-BA537C48D00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EFD07A9D-086F-489B-89A0-8B1EB9009FF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D58F6A2F-8705-4D34-8A0A-FBBA87B5B6A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41CFBA3E-9976-4708-AEF1-9F6C6C12A63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9692113-CDEA-40FA-B114-C137622F6C3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377DD3A3-BC37-402A-94BC-85CBD87427E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74335876-9501-4DED-B5EA-90BADB61E6A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6B46281D-186C-447B-848F-254F85E1CEB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AF4AD9B-F575-4B4D-B88A-99E9A04EC16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94999E3C-5584-4B41-A8FA-3E42BBD4B21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D0D67D0A-FC60-47B5-B0EF-76634BFEF76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9E88277C-E6AF-4251-A95A-CE15AF10D12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D5692BFC-A32A-415B-89E9-09095F7780B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E1D144BD-6286-4FBF-86FF-B90C3445CBE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A44AC99F-D15E-42EA-81E1-FB4B3E28BE9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55778986-9F59-483E-B02F-87CD56A85CD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CCFAA5DB-F0E7-4C31-8978-31C95EA1F01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37DBD323-491D-4E6D-9CF9-6B47F80C355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29F5FA23-42F5-4BEC-AB11-4B51BB93A112}"/>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8B502D3E-E063-4B8D-B576-45885A64857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8AAB3156-7AE2-427F-96DA-F032688696F7}"/>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CAF7CF30-BFEE-4833-8D0B-C34802D0D45D}"/>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D41CE972-540D-4EAB-A879-BCE919EB0C32}"/>
            </a:ext>
          </a:extLst>
        </xdr:cNvPr>
        <xdr:cNvSpPr txBox="1"/>
      </xdr:nvSpPr>
      <xdr:spPr>
        <a:xfrm>
          <a:off x="4124325" y="90678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DE3A7808-E42C-47C4-9893-9569C4127BD3}"/>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361AE8A5-3EDE-4B7D-A677-3E31B0A82C5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6B8F5EBB-1C0B-4EC8-ABF5-7B9B9795A038}"/>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C9C5E766-C0B0-400F-B2FE-160091171A3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DF658147-4B89-4953-A5BA-D59C34F0B43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DC3C2CE1-8504-46C6-BED6-D7B149E6BBA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82C8A0A7-A078-424F-ADC8-B717185B37D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629AE303-B9F6-4D27-87BA-0831A236822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A0A781AC-4B6F-4119-B611-D5567FA89060}"/>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B2499C31-37F9-4C93-BA83-AFD549CF49C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288EBDF4-126B-48BB-B939-775D3C4810A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18189AD3-BD5F-4921-B818-46650827568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4C7DEC8-4D40-4628-B042-E808ED03E1E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526F2A4A-0E83-443F-9356-3D4BC9068C7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E8F81BB-AD24-416C-B561-927E812369B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C92CDAEA-0891-4487-BA7A-E2E5D204E35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4200BBD0-0A4D-4D37-99C0-D7D5A28CEE8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EC864C19-C35D-4CA9-99E9-9DBB0FA883E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F4A04B8C-7925-4C63-A614-D60EFD8C4C7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5A5BCAFD-9ED1-489B-AF51-AA148D9CC8C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B6167AD9-2876-4528-8CEC-FBA545E36044}"/>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2E9CC58C-9C94-4F4E-AADA-7ABC4810666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66F26421-6853-43BE-BF6A-BD56AE2B68E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B72EBE7B-739D-4C95-8F2E-77B94973E47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4DFF8402-6ADB-4A4F-A0BD-7FACE13B0DA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F2682AA3-2546-4617-ADF2-BD4C5C58E6C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77A893BF-0443-4779-8F85-DFF9BA23F7F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7F5D8745-02D4-4356-B472-90E054CED2A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5AB6017A-70C5-49EF-B9A5-1A60C79506F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524AF528-B889-4FEE-9920-D93942C4170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EFD9708-05D9-47B6-A7C3-AEB37CE77E7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D69A798C-0108-49FA-8C00-A8A24C15876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E67BB1EA-6867-42B9-9F60-AC21A311C507}"/>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4CF551A8-A7E9-475C-B9FB-237B291A2D6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27FDC3B0-2179-40FD-854E-C9AAD2C5DEB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6C56BF7B-264A-4B2C-9FB0-7AD0D377DA7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13232010-1282-4589-85CC-85F95800027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CA289BD4-C4B7-4683-8846-7F0B95BE108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F46A6583-85B6-4FCF-89F4-529355BEBB41}"/>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9A20EC08-BA3A-4398-8462-DA2AB681B6E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5454A3CE-49D6-4DBB-800F-62CA6364D3EB}"/>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6E867DF4-EE3C-499C-BB70-D5E8E8511579}"/>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CD2638A5-C321-4BC7-A4C0-7B5A9479015E}"/>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D2F50495-E02D-4ADA-A36A-8A63DA43F2DA}"/>
            </a:ext>
          </a:extLst>
        </xdr:cNvPr>
        <xdr:cNvSpPr txBox="1"/>
      </xdr:nvSpPr>
      <xdr:spPr>
        <a:xfrm>
          <a:off x="0" y="89058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FA768CB9-7A21-48BA-A908-4AFBF661CA1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6B7814A2-AD96-4726-A00F-FD5F2ACC5A5B}"/>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4763C3C1-BC57-438E-92FA-F701454278C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9F0D5B3B-6F1D-4027-9E9B-BEE67B772F9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7F05A5E1-1951-4818-BC0E-F3241DDBC10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231CABE0-5CA2-41DD-9068-E73FC6F09F6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BFD2F59-7749-42EB-B0E5-12C06875165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C47C2C1-D97D-48E4-B2CF-AA9F717A3D70}"/>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64DA0477-1BC1-450E-9E08-968564A5B8C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44103D93-A789-4AD5-909E-CAC3E1B3E40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5ABFD3C2-4DE4-435E-A97C-105BFC47614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F606054C-DF3F-4962-A3B1-28750F654A3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1ECDCFFF-F808-499C-84A3-87945ABCD88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91ED62E0-B1D1-4751-B598-3790B32C9430}"/>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F5EB2D7A-4E60-45EF-ABF1-34054871168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4FEE96B-56E8-45E0-AB6F-00B64ACE0F3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89522BD2-E686-4433-90E5-71A1AEEFBD2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A2D3E342-5C53-4A74-BA99-ED36198F991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D9B48301-D14B-46E4-AC91-CF2DB8D8D49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BAC78A2-038E-4870-ACF4-26FBEBD5E33C}"/>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944099E7-6EB3-43D4-8447-6F8371102C4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E09D6439-B299-4DE8-B1C9-267D97D5EDB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2F232380-C0F5-4CD5-BB7C-3004FA28E88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3DCC7715-7264-4951-9262-92378C111EF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19141A56-74D9-4A88-86A8-93DA04EEAD3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3703F28E-A552-431E-B513-D6595F8A491A}"/>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1AFC1A83-B363-43FA-AEA4-373D8870907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8CFE4168-8E88-4C11-8C6E-B3A73517175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140076BB-64C0-412E-983E-44AC6A5EB99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605A6523-056E-4DED-A21F-07F7224A927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5183187F-EF28-4683-82FC-7F1E5619375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B6C272D8-7D8B-4942-876E-5F383EADE115}"/>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8A637AAB-0636-4511-8F08-375648EB087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F85210A3-2493-409C-9864-DE9134E28CA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5FFCC636-F3A5-4D1C-990A-2BD58CAE381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B0536CF4-77E8-4C41-BFEE-D0F1E7540B2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906AD9E3-EA3C-40E6-B741-696586BBE12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C78724AF-E431-4455-9A9E-4B470ED3328E}"/>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B248200A-7847-4080-86AF-4FF6412FE8A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1473EB8B-EC08-4B12-B7FB-2FCFDDEE0273}"/>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767ED2D1-9CBD-46B0-AA4A-2A2AE7994481}"/>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8478BD1E-3E5F-4612-89E8-56BA19138FEF}"/>
            </a:ext>
          </a:extLst>
        </xdr:cNvPr>
        <xdr:cNvSpPr txBox="1"/>
      </xdr:nvSpPr>
      <xdr:spPr>
        <a:xfrm>
          <a:off x="4124325" y="181356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53DE0095-680D-459A-A848-95561DCAE7C5}"/>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926E2D0D-CD4B-4487-A4C8-960FDC5B70F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E04753A7-0B40-47AC-9482-86DE46A6183B}"/>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45463BD4-EE1E-44EC-B6C3-3D19BDF8123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E0450E52-1FC3-46BB-89FF-5D726C834FE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3B0F2EB9-D495-4AA5-A016-58B62E6E60E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194CA70C-E97B-4D9C-A7C9-70852982FF9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6CDF855E-BAFA-454B-9B8A-84624C440C4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84342CD8-6C5D-410E-9A9E-CE7BC066D893}"/>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ACB57D8D-AC4F-4DEA-B4D1-7DDF4536191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67F9FB4B-9E5A-47D1-B1BE-8D82D792194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87017867-1A6C-42D1-AA4C-8189C2B842D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C553C0B3-3267-4141-8189-A0D6D42E109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DA1B12E6-A01A-4EEF-BE54-DDEEAF8B74E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A993CA42-FFC0-4142-8051-80F480829B7F}"/>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AF3BA054-F74A-43DB-AA46-690D62CE65D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92ED2251-50BA-4D66-9D92-23555057AE2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DEE1580D-AE9A-44C5-BE2A-28982D9FAB2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B344389C-FB57-404C-819F-80ABC75518E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16C1BEAD-DBD4-4991-B61D-AD977590DA0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B537D0F4-A75C-4884-B656-4B8BEB7DA79D}"/>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6D270006-1892-4500-9E34-F405E2F03E6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D6CBA471-63F1-48F1-AB17-CC518DB8EC4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28FED730-2E87-4526-A68B-226CDC5C62C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E34FE5C7-490A-4FB4-B49E-6A4C8D0723F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FA185300-AAAE-42FA-A45A-62935A326D5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DB0F80F4-80A8-425E-9985-4EB36D07FC80}"/>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DD469D28-D00E-4DFE-95F8-9CAC893339A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F95B1F7B-913C-4307-9276-A042B05DF2A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6CCE5780-89F5-4C67-BF91-DC0BC530272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CF9647DD-915C-473C-8888-E3F40506547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FD8BC6F-A6D2-488A-AEAB-91BA292B2F4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C23610D1-4CCF-4440-B47A-126ED2C29A56}"/>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ECA41B28-1BAF-4B97-BC4D-4862B3AF91E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8CE44A01-E087-46AA-836A-C8B9399CF9E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43BC43A6-54F9-4320-8F71-B0A6F8B3813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56077A08-8457-466F-BEAC-8BE849BF32C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19050C3-5C58-404E-B698-EC09FEAECBA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43732235-0DC1-4EE1-8655-517369133642}"/>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F522C5DB-1D18-4F30-9F91-B9292F88DCC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84CC8721-E4F2-4441-BF12-A26A05B2A1EF}"/>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59A2D488-6B81-401A-A1F8-8EC2AD40A009}"/>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75B4A647-AAFC-47E4-92EA-EAB8383ADE32}"/>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1E607D98-84B1-4CE1-BA8A-5108BDFBCAFB}"/>
            </a:ext>
          </a:extLst>
        </xdr:cNvPr>
        <xdr:cNvSpPr txBox="1"/>
      </xdr:nvSpPr>
      <xdr:spPr>
        <a:xfrm>
          <a:off x="0" y="179736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209CD2-F21C-4E70-81F0-0C8FAA4D011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A2F611A2-FD15-444D-BD50-A3AB994D41FF}"/>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181AB0D2-8828-41EF-871D-05F8DE4847A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C7562900-BAC6-4F04-A23B-6F7948CCEF0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A1C66CAE-4706-4880-98C4-0BC65071A77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D88356B9-A00E-4B18-816A-C184EA713AC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95743BCD-E60F-4299-B2C9-42B631B86D9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978A3FBF-D64A-4134-AD29-69610D1690DC}"/>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C3D6B3AD-A500-4EA7-86C1-20FBF36C9DF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E909AB89-B33F-4D09-BC76-0725101EE82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F916AD8E-029E-4DB7-9D9B-5D65ECCB1A8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1B397775-8BED-43A6-93AB-19CAE2BABC9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D57FFC98-691B-4EF1-97ED-8E41FB223BE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2A0519ED-1543-4B40-9800-3D57B3F93CF8}"/>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1B5CC2F9-B0AC-4335-A6D3-E689431B9F6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A6A9CACE-170A-4486-B544-466B5E2B19E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324BF227-7663-48B9-8AA1-08A73CEBD65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C3884F40-753F-4AB7-ACBB-9B900761609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E226FB3-0EF3-4059-8893-1E909D1E283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541FE97E-4063-491C-A634-F42BD4557203}"/>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C60E23BE-C7E6-4140-9C26-D890E3487AF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D7AC0578-1132-44BA-8A2A-066F7C5E97C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D8E27D77-0A71-4B9E-9E97-C29AD0D3063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DFDCCA0-4597-4469-BE76-4CB0621FDF3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66D7691A-F826-458C-BE91-1C1950CF6A7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6A23B083-25FA-42CD-9E96-EEFBDF6E2DF4}"/>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E3816E96-6E52-4D49-B2E1-F36721FCB73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6BDCB04A-49DB-463F-975C-B21832A7BD6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A17564DE-60EE-457A-A681-871CDF7DC4E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FB8B869D-5AFF-4337-B9DA-CF6027B0DD3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AF30E7AA-291A-42A4-9170-AB5C4F1C9EB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576A994F-8994-4EE8-8D81-A9871F3E2087}"/>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32AA9E1-2643-4F50-87E1-EE03695DF86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59FCBD2C-FCEE-422A-AEEB-A755A22240A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BEF74E2A-1AEC-46E6-9AA5-28C8CC18223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4E8B04DF-9533-43C3-A592-EE700B5BBEA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9B5989DE-A235-462C-BB83-37346CBFA26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DD6B5036-1875-49D6-BFDB-EA5135906BC7}"/>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16C768D0-6878-41F5-80E8-FFC833FAB57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9E903E96-3389-40AC-9CD1-037B0C7B2A12}"/>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40F99463-965A-4A17-965A-B03DAB8AC74E}"/>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D168AD60-9141-4A6D-AD67-CCEE65724F8C}"/>
            </a:ext>
          </a:extLst>
        </xdr:cNvPr>
        <xdr:cNvSpPr txBox="1"/>
      </xdr:nvSpPr>
      <xdr:spPr>
        <a:xfrm>
          <a:off x="4124325" y="270414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E6B426E8-9C81-459A-9BFA-850E9CBF4A9F}"/>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A0854EFD-B74F-4C01-8F6B-37308A1CD9A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328F6CC6-DBC7-43BB-9F5E-54780F731F85}"/>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E0F5C7FE-B059-480E-BE71-8946D37CBCD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F4DD896-A93E-4841-AE6E-C706B9EC12F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12524BFC-8818-4DBE-A71D-C09C55EDF08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65074479-81A2-4793-87CA-0C8EBC20917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A9205D4C-B5E6-41C7-BE7C-AC240115E3D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5FD350CA-11C9-452F-AD26-6193661204C4}"/>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F9D8E85F-8382-42B2-AB54-EADAF38BCA9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25E9B522-A22B-4D19-AC50-61D3E4A4E6E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119A195A-0AE3-48A3-92F1-8A1D2892B1C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B385154C-2465-421D-A9A2-2691083CA14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2B435DDD-9914-49E1-B838-68EDEF0E74D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73B35F8F-445A-406D-BEE1-275F851474BA}"/>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3654A35F-CB89-4596-8B35-DBCE3CFE970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78C4BA65-9E03-4A7B-A12B-169EA332D11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C0D3674C-8210-4F71-8D56-931D45CE37B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2D12FFCB-796C-4310-BD5B-ADA7CBABB6C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1B4EBCA5-E0C4-4B3D-B081-318EE4B8C7E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5392C7B6-CB0A-4D3E-908E-9DB237E4CA7A}"/>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B2C62417-AC69-4F2C-85AA-A4EA2E322BF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D61FEAB4-8FA8-4794-A348-FBEEA6F7DC2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BBA4BD27-12A9-451B-85F8-7089B9BF3A9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230F03FD-12D8-442F-A90F-5C677A6D615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919DA5B7-BDBB-46D9-8F9A-41D003EB7AB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6B8872E5-7EE3-44E0-B11D-BA83E4D704F5}"/>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45D43C76-2109-42C6-8CE9-181A38B0CE9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18835D0F-6F41-4B70-9DAA-9AC9CA6785C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C040F36C-9D6E-4D46-BFE3-68BC554658D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AE0F3584-268D-4D01-BF29-452CE05C56F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8D41A586-447E-4EB9-B60A-3540230D0C5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9E769846-FC6C-4031-A746-EA42D1ADF054}"/>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B31F177C-4F4C-48F9-BAED-3778E286CD7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A54893F-0262-4D8C-A73A-20E77B0C189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219FF778-9567-420C-8F31-D6B4974DAF7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579A8713-21B7-4C35-88E4-798272B4402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6A1FFADB-E533-457E-B4A5-35E0495B87C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5EFFA511-0C8C-464F-8270-8F4254E51393}"/>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804B3DD5-838C-4CF5-B120-9662041844F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CE5FED41-52DE-4437-907A-0CF94ADC3F58}"/>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CE873562-36D2-43C7-A4CF-B9D37F50FE73}"/>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63E9D502-B0F2-4B80-A0BE-A4BA3DD8AB66}"/>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766CA898-5141-4705-A339-E86B596C47B5}"/>
            </a:ext>
          </a:extLst>
        </xdr:cNvPr>
        <xdr:cNvSpPr txBox="1"/>
      </xdr:nvSpPr>
      <xdr:spPr>
        <a:xfrm>
          <a:off x="0" y="268795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3E78AA8F-B3DD-4BBC-B58C-5C2DB43C6EE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734453AB-E218-47C2-9CB9-B4F9C2B3F320}"/>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D0E9C233-0A2A-44BF-A643-1670FF486E4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CF9EA854-E722-442E-9015-6156AFAB88D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9A524682-57C9-4B97-94F8-153A50212C0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26FD8677-CC85-44AB-859E-8D3A40639EA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86847A48-F3FF-49D0-8B32-F1ECF351B53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E57DA8FB-1D27-4C09-8C26-6D1BB4F363B2}"/>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4D30F365-0F45-4DC9-87EF-FAD5175BB2E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EA26D593-43CD-4E45-8351-5554D67092A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F53A6361-8ED5-4318-877F-F684143CB15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461F8197-0EC3-405C-B2CB-DCF5A633C59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98387973-2999-4523-9DAA-1D8B5D2AFE3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72393EF0-58C2-4181-AA54-9FD5C9A63F4B}"/>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CD0215BC-05B4-4321-AFA2-0F1C29AA343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E268376D-1B1F-4735-9ABF-F6B79F986CC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2E213D63-C386-4297-8575-74B074381AC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13D796BC-A40B-4F1C-977E-AFFD20FFB96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A0D8FA3E-81ED-4B1A-AA81-38702B72804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1FA61A82-3838-4330-8310-832C7EEB9BEA}"/>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3D332706-3667-497A-8A55-16B5D07ABD2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4986198C-9909-44F8-92E8-AE32267DA9B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6C544C0A-51D3-4FEC-9402-0D1D6BBED0E1}"/>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89FBEFC2-759F-4DC0-935E-53CDC21EEBF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6979F276-C0A3-4C1C-8394-C7936214B15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12D7FC2A-579D-40FE-B14A-7A981A21B865}"/>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B505537E-1FD9-4BE5-A615-FD49B53092A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DD1EB592-5E8A-4360-A2B4-DF1CD4DC581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822A33F8-CFC4-4300-9484-BD1449131CC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9D1B0238-C5FF-41C9-9AF6-D5D75D952B2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AD895C4D-9706-49A9-978A-F6C17F7F886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E779C808-E47E-4781-9DBF-EC3028792D92}"/>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EEE66A9F-7F9A-4A39-B5E3-A6F0C7B9562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D98438C0-B673-4D0B-842B-3CB3271D293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3460EDE8-64C8-424A-ADD7-77DB1BB112D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8227A5B4-3933-4DBB-8C1E-AF8676063B6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776E82FE-78B4-4F41-88FA-21ADB1A2ED8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CEC934E3-13E2-4478-BE12-961DD937BD87}"/>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A68469A7-03D1-45C0-AAC4-06A64124C0E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D657DC14-AC21-472B-8DCF-A52E1079B98F}"/>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93B12297-6AD1-4C82-81AA-4BC0B739B962}"/>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14839CCC-6434-4FCB-8706-7C96896FCDD5}"/>
            </a:ext>
          </a:extLst>
        </xdr:cNvPr>
        <xdr:cNvSpPr txBox="1"/>
      </xdr:nvSpPr>
      <xdr:spPr>
        <a:xfrm>
          <a:off x="4124325" y="359473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F66C42CB-F76D-4035-8C44-D7F64E36A41F}"/>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2F083866-3529-480A-BE96-F77F80F94AD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FBD382DF-6BF6-49EA-82F7-4AFA47E89F58}"/>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FE0671E-C4AA-4808-B301-BE1DA405423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F72933BB-6BDD-49B6-BAE8-F6FFDAD7543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6745F55B-92EC-4F15-841B-F83DE62FAD0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AB60B051-6EB7-4A1B-BE44-098D6987360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FEBDD27-8796-441C-AD93-15207E10489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531AA07C-B1CE-416D-9797-E3F96666594C}"/>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7BCC6E45-2C9A-43B0-A799-1166F755D3C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8FB1CE9A-5E71-4ADE-B56D-13922ECE188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B5849F15-5334-43C5-96FB-9CE888C42B5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9BC6DCCC-DF71-4C3F-BCAF-BD7CAD6AB73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4CAB37C1-0337-4933-9593-36574BE2D14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DDD12406-5D77-4D6F-8C96-F2D25D05DD49}"/>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AF3BBFD3-5570-40FA-8968-FB8DB2E9D6F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AE532533-B8EA-439C-A6BB-A006E6F3AE0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AEE5B57B-1D5F-4017-913F-0A7FE9832F6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BE93DD34-C629-418C-9018-F3C8E4A2260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37B28A20-F4F3-4EFA-AAA4-61CF46E1EAAB}"/>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B1FF750D-540A-43C3-8F99-B8DDFD142582}"/>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596F60F3-244C-43A0-B0B2-0743EB97243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E3B4C66C-D0B0-4C1C-97C3-59C672CA0A7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58F9A844-73E0-4771-8EB1-8703B52A5FD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D4D17B85-D312-48C7-9A2A-1FDD1DACE04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C99FFEAA-D64B-47D0-9637-92B198268A2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39B63380-0ADE-4130-A0EC-ED07A1B45EA7}"/>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1327E605-1799-434C-B3BA-3216125A2B7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C4002588-4DD2-4A29-80F9-9524DA127B0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93311C2D-327F-4765-95F0-70768951CA1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7BD581C8-2239-469B-9FD1-3056CE98155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1C59EF1F-7864-4953-ADD4-5D9EF1AFFCA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5B4F76AB-3B1D-4564-B912-2CBF56A2EAFB}"/>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CCD71D0D-25B3-4B72-AE82-14C19D9D9F1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68074257-060C-4FFF-BD3C-12B1C919ABA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5D8B623E-E924-4690-86A1-E847A8A3527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B5B7C9CE-CD38-4F20-90B4-8BFC205C5FA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927A0BC0-4DC5-4987-9842-88E0AE28EED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5E2028D8-B4A2-4136-BD05-F0949580E59A}"/>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C1D031F1-FB84-4C0D-A01E-F3934C366BC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343A42D6-5B7D-4E02-AA62-A1C8478DCF91}"/>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1FAB3B05-0E0E-40CA-B716-2E9BA6D80E2F}"/>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75EDCAC8-2C9D-47EA-B6B3-FC4D1B82CA16}"/>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A1B5F958-F68C-48E5-B49D-82EBAFEBFBAC}"/>
            </a:ext>
          </a:extLst>
        </xdr:cNvPr>
        <xdr:cNvSpPr txBox="1"/>
      </xdr:nvSpPr>
      <xdr:spPr>
        <a:xfrm>
          <a:off x="0" y="357854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521920\AppData\Local\Microsoft\Windows\INetCache\Content.Outlook\VOLWYJHD\2024-JJCPA-YOBG-Annual-Data-Expenditure-Report%20(005).xlsx" TargetMode="External"/><Relationship Id="rId1" Type="http://schemas.openxmlformats.org/officeDocument/2006/relationships/externalLinkPath" Target="2024-JJCPA-YOBG-Annual-Data-Expenditure-Report%20(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ACT INFORMATION"/>
      <sheetName val="REPORT 1"/>
      <sheetName val="REPORT 3"/>
      <sheetName val="ARREST REPORT"/>
      <sheetName val="TREND ANALYSIS"/>
      <sheetName val="EXPENDITURE DETAILS"/>
      <sheetName val="Addl EXPENDITURE DETAILS"/>
      <sheetName val="BSCC USE ONLY REPORT TOTALS "/>
      <sheetName val="Drop Down List for Exp Cats"/>
      <sheetName val="YOBG-FUNDED ASSESSMENTS"/>
      <sheetName val="STRATEGY FOR REALIGNED YOUTH"/>
      <sheetName val="OTHER"/>
      <sheetName val="Data"/>
      <sheetName val="Data2"/>
      <sheetName val="Data3"/>
      <sheetName val="tables"/>
      <sheetName val="ImportData"/>
      <sheetName val="ImportData2"/>
      <sheetName val="ImportData3"/>
    </sheetNames>
    <sheetDataSet>
      <sheetData sheetId="0">
        <row r="24">
          <cell r="A24"/>
          <cell r="F24"/>
        </row>
        <row r="27">
          <cell r="A27"/>
          <cell r="F27"/>
        </row>
        <row r="29">
          <cell r="A29"/>
          <cell r="D29"/>
        </row>
        <row r="32">
          <cell r="A32"/>
          <cell r="F32"/>
        </row>
        <row r="34">
          <cell r="A34"/>
          <cell r="D34"/>
        </row>
      </sheetData>
      <sheetData sheetId="1"/>
      <sheetData sheetId="2"/>
      <sheetData sheetId="3"/>
      <sheetData sheetId="4"/>
      <sheetData sheetId="5">
        <row r="132">
          <cell r="E132"/>
          <cell r="G132"/>
          <cell r="I132"/>
        </row>
        <row r="133">
          <cell r="E133"/>
          <cell r="G133"/>
          <cell r="I133"/>
        </row>
        <row r="134">
          <cell r="E134"/>
          <cell r="G134"/>
          <cell r="I134"/>
        </row>
        <row r="135">
          <cell r="E135"/>
          <cell r="G135"/>
          <cell r="I135"/>
        </row>
        <row r="136">
          <cell r="E136"/>
          <cell r="G136"/>
          <cell r="I136"/>
        </row>
        <row r="137">
          <cell r="E137"/>
          <cell r="G137"/>
          <cell r="I137"/>
        </row>
        <row r="139">
          <cell r="A139"/>
          <cell r="E139"/>
          <cell r="G139"/>
          <cell r="I139"/>
        </row>
        <row r="140">
          <cell r="A140"/>
          <cell r="E140"/>
          <cell r="G140"/>
          <cell r="I140"/>
        </row>
        <row r="141">
          <cell r="A141"/>
          <cell r="E141"/>
          <cell r="G141"/>
          <cell r="I141"/>
        </row>
        <row r="142">
          <cell r="E142">
            <v>0</v>
          </cell>
          <cell r="G142">
            <v>0</v>
          </cell>
          <cell r="I142">
            <v>0</v>
          </cell>
        </row>
      </sheetData>
      <sheetData sheetId="6"/>
      <sheetData sheetId="7"/>
      <sheetData sheetId="8">
        <row r="1">
          <cell r="A1" t="str">
            <v>Juvenile Hall</v>
          </cell>
        </row>
        <row r="2">
          <cell r="A2" t="str">
            <v>Ranch</v>
          </cell>
        </row>
        <row r="3">
          <cell r="A3" t="str">
            <v>Camp</v>
          </cell>
        </row>
        <row r="4">
          <cell r="A4" t="str">
            <v>Other Secure/Semi-Secure Rehab Facility</v>
          </cell>
        </row>
        <row r="5">
          <cell r="A5" t="str">
            <v>Private Residential Care</v>
          </cell>
        </row>
        <row r="6">
          <cell r="A6" t="str">
            <v>Home on Probation</v>
          </cell>
        </row>
        <row r="7">
          <cell r="A7" t="str">
            <v>Other Placement</v>
          </cell>
        </row>
        <row r="8">
          <cell r="A8" t="str">
            <v>Alcohol and Drug Treatment</v>
          </cell>
        </row>
        <row r="9">
          <cell r="A9" t="str">
            <v>After School Services</v>
          </cell>
        </row>
        <row r="10">
          <cell r="A10" t="str">
            <v>Aggression Replacement Therapy</v>
          </cell>
        </row>
        <row r="11">
          <cell r="A11" t="str">
            <v>Anger Management Counseling/Treatment</v>
          </cell>
        </row>
        <row r="12">
          <cell r="A12" t="str">
            <v>Development of Case Plan</v>
          </cell>
        </row>
        <row r="13">
          <cell r="A13" t="str">
            <v>Community Service</v>
          </cell>
        </row>
        <row r="14">
          <cell r="A14" t="str">
            <v>Day or Evening Treatment Program</v>
          </cell>
        </row>
        <row r="15">
          <cell r="A15" t="str">
            <v>Detention Assessment(s)</v>
          </cell>
        </row>
        <row r="16">
          <cell r="A16" t="str">
            <v>Electronic Monitoring</v>
          </cell>
        </row>
        <row r="17">
          <cell r="A17" t="str">
            <v>Family Counseling</v>
          </cell>
        </row>
        <row r="18">
          <cell r="A18" t="str">
            <v>Functional Family Therapy</v>
          </cell>
        </row>
        <row r="19">
          <cell r="A19" t="str">
            <v>Gang Intervention</v>
          </cell>
        </row>
        <row r="20">
          <cell r="A20" t="str">
            <v>Gender Specific Programming for Girls</v>
          </cell>
        </row>
        <row r="21">
          <cell r="A21" t="str">
            <v>Gender Specific Programming for Boys</v>
          </cell>
        </row>
        <row r="22">
          <cell r="A22" t="str">
            <v>Group Counseling</v>
          </cell>
        </row>
        <row r="23">
          <cell r="A23" t="str">
            <v>Intensive Probation Supervision</v>
          </cell>
        </row>
        <row r="24">
          <cell r="A24" t="str">
            <v>Job Placement</v>
          </cell>
        </row>
        <row r="25">
          <cell r="A25" t="str">
            <v>Job Readiness Training</v>
          </cell>
        </row>
        <row r="26">
          <cell r="A26" t="str">
            <v>Life/Independent Living Skills Training/Education</v>
          </cell>
        </row>
        <row r="27">
          <cell r="A27" t="str">
            <v>Individual Mental Health Counseling</v>
          </cell>
        </row>
        <row r="28">
          <cell r="A28" t="str">
            <v>Mental Health Screening</v>
          </cell>
        </row>
        <row r="29">
          <cell r="A29" t="str">
            <v>Mentoring</v>
          </cell>
        </row>
        <row r="30">
          <cell r="A30" t="str">
            <v>Monetary Incentives</v>
          </cell>
        </row>
        <row r="31">
          <cell r="A31" t="str">
            <v>Parenting Education</v>
          </cell>
        </row>
        <row r="32">
          <cell r="A32" t="str">
            <v>Pro-Social Skills Training</v>
          </cell>
        </row>
        <row r="33">
          <cell r="A33" t="str">
            <v>Recreational Activities</v>
          </cell>
        </row>
        <row r="34">
          <cell r="A34" t="str">
            <v>Re-Entry or Aftercare Services</v>
          </cell>
        </row>
        <row r="35">
          <cell r="A35" t="str">
            <v>Restitution</v>
          </cell>
        </row>
        <row r="36">
          <cell r="A36" t="str">
            <v>Restorative Justice</v>
          </cell>
        </row>
        <row r="37">
          <cell r="A37" t="str">
            <v>Risk and/or Needs Assessment</v>
          </cell>
        </row>
        <row r="38">
          <cell r="A38" t="str">
            <v>Special Education Services</v>
          </cell>
        </row>
        <row r="39">
          <cell r="A39" t="str">
            <v>Substance Abuse Screening</v>
          </cell>
        </row>
        <row r="40">
          <cell r="A40" t="str">
            <v>Transitional Living Services/Placement</v>
          </cell>
        </row>
        <row r="41">
          <cell r="A41" t="str">
            <v>Tutoring</v>
          </cell>
        </row>
        <row r="42">
          <cell r="A42" t="str">
            <v>Vocational Training</v>
          </cell>
        </row>
        <row r="43">
          <cell r="A43" t="str">
            <v>Other Direct Service</v>
          </cell>
        </row>
        <row r="44">
          <cell r="A44" t="str">
            <v>Staff Training/Professional Development</v>
          </cell>
        </row>
        <row r="45">
          <cell r="A45" t="str">
            <v>Staff Salaries/Benefits</v>
          </cell>
        </row>
        <row r="46">
          <cell r="A46" t="str">
            <v>Capital Improvements</v>
          </cell>
        </row>
        <row r="47">
          <cell r="A47" t="str">
            <v>Equipment</v>
          </cell>
        </row>
        <row r="48">
          <cell r="A48" t="str">
            <v>Contract Services</v>
          </cell>
        </row>
        <row r="49">
          <cell r="A49" t="str">
            <v>Other Procurements</v>
          </cell>
        </row>
        <row r="50">
          <cell r="A50" t="str">
            <v>Other Capacity/Building Mtce Activities</v>
          </cell>
        </row>
      </sheetData>
      <sheetData sheetId="9">
        <row r="8">
          <cell r="I8"/>
        </row>
        <row r="9">
          <cell r="I9"/>
        </row>
        <row r="10">
          <cell r="I10"/>
        </row>
        <row r="11">
          <cell r="I11"/>
        </row>
        <row r="12">
          <cell r="I12"/>
        </row>
        <row r="13">
          <cell r="I13"/>
        </row>
        <row r="14">
          <cell r="I14"/>
        </row>
        <row r="15">
          <cell r="I15"/>
        </row>
        <row r="16">
          <cell r="I16"/>
        </row>
        <row r="17">
          <cell r="I17"/>
        </row>
        <row r="18">
          <cell r="I18"/>
        </row>
        <row r="19">
          <cell r="C19"/>
          <cell r="I19"/>
        </row>
        <row r="20">
          <cell r="C20"/>
          <cell r="I20"/>
        </row>
        <row r="21">
          <cell r="C21"/>
          <cell r="I21"/>
        </row>
        <row r="22">
          <cell r="C22"/>
          <cell r="I22"/>
        </row>
      </sheetData>
      <sheetData sheetId="10">
        <row r="7">
          <cell r="H7"/>
        </row>
        <row r="10">
          <cell r="A10"/>
        </row>
        <row r="27">
          <cell r="A27"/>
        </row>
        <row r="41">
          <cell r="A41"/>
        </row>
      </sheetData>
      <sheetData sheetId="11">
        <row r="6">
          <cell r="I6"/>
        </row>
        <row r="7">
          <cell r="I7"/>
        </row>
        <row r="9">
          <cell r="A9"/>
        </row>
        <row r="29">
          <cell r="A29"/>
        </row>
      </sheetData>
      <sheetData sheetId="12"/>
      <sheetData sheetId="13"/>
      <sheetData sheetId="14"/>
      <sheetData sheetId="15">
        <row r="1">
          <cell r="D1" t="str">
            <v>Alameda</v>
          </cell>
        </row>
        <row r="2">
          <cell r="D2" t="str">
            <v>Alpine</v>
          </cell>
        </row>
        <row r="3">
          <cell r="D3" t="str">
            <v>Amador</v>
          </cell>
        </row>
        <row r="4">
          <cell r="D4" t="str">
            <v>Butte</v>
          </cell>
        </row>
        <row r="5">
          <cell r="D5" t="str">
            <v>Calaveras</v>
          </cell>
        </row>
        <row r="6">
          <cell r="D6" t="str">
            <v>Colusa</v>
          </cell>
        </row>
        <row r="7">
          <cell r="D7" t="str">
            <v>Contra Costa</v>
          </cell>
        </row>
        <row r="8">
          <cell r="D8" t="str">
            <v>Del Norte</v>
          </cell>
        </row>
        <row r="9">
          <cell r="D9" t="str">
            <v>El Dorado</v>
          </cell>
        </row>
        <row r="10">
          <cell r="D10" t="str">
            <v>Fresno</v>
          </cell>
        </row>
        <row r="11">
          <cell r="D11" t="str">
            <v>Glenn</v>
          </cell>
        </row>
        <row r="12">
          <cell r="D12" t="str">
            <v>Humboldt</v>
          </cell>
        </row>
        <row r="13">
          <cell r="D13" t="str">
            <v>Imperial</v>
          </cell>
        </row>
        <row r="14">
          <cell r="D14" t="str">
            <v>Inyo</v>
          </cell>
        </row>
        <row r="15">
          <cell r="D15" t="str">
            <v>Kern</v>
          </cell>
        </row>
        <row r="16">
          <cell r="D16" t="str">
            <v>Kings</v>
          </cell>
        </row>
        <row r="17">
          <cell r="D17" t="str">
            <v>Lake</v>
          </cell>
        </row>
        <row r="18">
          <cell r="D18" t="str">
            <v>Lassen</v>
          </cell>
        </row>
        <row r="19">
          <cell r="D19" t="str">
            <v>Los Angeles</v>
          </cell>
        </row>
        <row r="20">
          <cell r="D20" t="str">
            <v>Madera</v>
          </cell>
        </row>
        <row r="21">
          <cell r="D21" t="str">
            <v>Marin</v>
          </cell>
        </row>
        <row r="22">
          <cell r="D22" t="str">
            <v>Mariposa</v>
          </cell>
        </row>
        <row r="23">
          <cell r="D23" t="str">
            <v>Mendocino</v>
          </cell>
        </row>
        <row r="24">
          <cell r="D24" t="str">
            <v>Merced</v>
          </cell>
          <cell r="F24" t="str">
            <v>Yes</v>
          </cell>
        </row>
        <row r="25">
          <cell r="D25" t="str">
            <v>Modoc</v>
          </cell>
          <cell r="F25" t="str">
            <v>No</v>
          </cell>
        </row>
        <row r="26">
          <cell r="D26" t="str">
            <v>Mono</v>
          </cell>
        </row>
        <row r="27">
          <cell r="D27" t="str">
            <v>Monterey</v>
          </cell>
        </row>
        <row r="28">
          <cell r="D28" t="str">
            <v>Napa</v>
          </cell>
        </row>
        <row r="29">
          <cell r="D29" t="str">
            <v>Nevada</v>
          </cell>
        </row>
        <row r="30">
          <cell r="D30" t="str">
            <v>Orange</v>
          </cell>
        </row>
        <row r="31">
          <cell r="D31" t="str">
            <v>Placer</v>
          </cell>
        </row>
        <row r="32">
          <cell r="D32" t="str">
            <v>Plumas</v>
          </cell>
        </row>
        <row r="33">
          <cell r="D33" t="str">
            <v>Riverside</v>
          </cell>
        </row>
        <row r="34">
          <cell r="D34" t="str">
            <v>Sacramento</v>
          </cell>
        </row>
        <row r="35">
          <cell r="D35" t="str">
            <v>San Benito</v>
          </cell>
        </row>
        <row r="36">
          <cell r="D36" t="str">
            <v>San Bernardino</v>
          </cell>
        </row>
        <row r="37">
          <cell r="D37" t="str">
            <v>San Diego</v>
          </cell>
        </row>
        <row r="38">
          <cell r="D38" t="str">
            <v>San Francisco</v>
          </cell>
        </row>
        <row r="39">
          <cell r="D39" t="str">
            <v>San Joaquin</v>
          </cell>
        </row>
        <row r="40">
          <cell r="D40" t="str">
            <v>San Luis Obispo</v>
          </cell>
        </row>
        <row r="41">
          <cell r="D41" t="str">
            <v>San Mateo</v>
          </cell>
        </row>
        <row r="42">
          <cell r="D42" t="str">
            <v>Santa Barbara</v>
          </cell>
        </row>
        <row r="43">
          <cell r="D43" t="str">
            <v>Santa Clara</v>
          </cell>
        </row>
        <row r="44">
          <cell r="D44" t="str">
            <v>Santa Cruz</v>
          </cell>
        </row>
        <row r="45">
          <cell r="D45" t="str">
            <v>Shasta</v>
          </cell>
        </row>
        <row r="46">
          <cell r="D46" t="str">
            <v>Sierra</v>
          </cell>
        </row>
        <row r="47">
          <cell r="D47" t="str">
            <v>Siskiyou</v>
          </cell>
        </row>
        <row r="48">
          <cell r="D48" t="str">
            <v>Solano</v>
          </cell>
        </row>
        <row r="49">
          <cell r="D49" t="str">
            <v>Sonoma</v>
          </cell>
        </row>
        <row r="50">
          <cell r="D50" t="str">
            <v>Stanislaus</v>
          </cell>
        </row>
        <row r="51">
          <cell r="D51" t="str">
            <v>Sutter</v>
          </cell>
        </row>
        <row r="52">
          <cell r="D52" t="str">
            <v>Tehama</v>
          </cell>
        </row>
        <row r="53">
          <cell r="D53" t="str">
            <v>Trinity</v>
          </cell>
        </row>
        <row r="54">
          <cell r="D54" t="str">
            <v>Tulare</v>
          </cell>
        </row>
        <row r="55">
          <cell r="D55" t="str">
            <v>Tuolumne</v>
          </cell>
        </row>
        <row r="56">
          <cell r="D56" t="str">
            <v>Ventura</v>
          </cell>
        </row>
        <row r="57">
          <cell r="D57" t="str">
            <v>Yolo</v>
          </cell>
        </row>
        <row r="58">
          <cell r="D58" t="str">
            <v>Yuba</v>
          </cell>
        </row>
      </sheetData>
      <sheetData sheetId="16"/>
      <sheetData sheetId="17"/>
      <sheetData sheetId="1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imberly.epps@probation.lacounty.gov" TargetMode="External"/><Relationship Id="rId1" Type="http://schemas.openxmlformats.org/officeDocument/2006/relationships/hyperlink" Target="mailto:sharon.hawkins@probation.lacounty.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11" activePane="bottomLeft" state="frozen"/>
      <selection pane="bottomLeft" activeCell="A8" sqref="A8:J14"/>
    </sheetView>
  </sheetViews>
  <sheetFormatPr defaultColWidth="12.5703125" defaultRowHeight="15" customHeight="1"/>
  <cols>
    <col min="1" max="1" width="9.85546875" customWidth="1"/>
    <col min="2" max="2" width="8.85546875" customWidth="1"/>
    <col min="3" max="3" width="6" customWidth="1"/>
    <col min="4" max="9" width="10.42578125" customWidth="1"/>
    <col min="10" max="10" width="16.28515625" customWidth="1"/>
    <col min="11" max="26" width="8.85546875" customWidth="1"/>
  </cols>
  <sheetData>
    <row r="1" spans="1:10" ht="1.5" customHeight="1">
      <c r="A1" s="1"/>
      <c r="B1" s="2"/>
      <c r="C1" s="2"/>
      <c r="D1" s="2"/>
      <c r="E1" s="2"/>
      <c r="F1" s="2"/>
      <c r="G1" s="2"/>
      <c r="H1" s="2"/>
      <c r="I1" s="2"/>
      <c r="J1" s="3"/>
    </row>
    <row r="2" spans="1:10" ht="7.5" customHeight="1">
      <c r="A2" s="170"/>
      <c r="B2" s="171"/>
      <c r="C2" s="4"/>
      <c r="D2" s="176" t="s">
        <v>0</v>
      </c>
      <c r="E2" s="177"/>
      <c r="F2" s="177"/>
      <c r="G2" s="177"/>
      <c r="H2" s="177"/>
      <c r="I2" s="177"/>
      <c r="J2" s="178"/>
    </row>
    <row r="3" spans="1:10" ht="15" customHeight="1">
      <c r="A3" s="172"/>
      <c r="B3" s="173"/>
      <c r="C3" s="5"/>
      <c r="D3" s="179"/>
      <c r="E3" s="180"/>
      <c r="F3" s="180"/>
      <c r="G3" s="180"/>
      <c r="H3" s="180"/>
      <c r="I3" s="180"/>
      <c r="J3" s="181"/>
    </row>
    <row r="4" spans="1:10" ht="15" customHeight="1">
      <c r="A4" s="172"/>
      <c r="B4" s="173"/>
      <c r="C4" s="5"/>
      <c r="D4" s="6" t="s">
        <v>1</v>
      </c>
      <c r="E4" s="7"/>
      <c r="F4" s="7"/>
      <c r="G4" s="7"/>
      <c r="H4" s="7"/>
      <c r="I4" s="7"/>
      <c r="J4" s="8"/>
    </row>
    <row r="5" spans="1:10" ht="15" customHeight="1">
      <c r="A5" s="172"/>
      <c r="B5" s="173"/>
      <c r="C5" s="5"/>
      <c r="D5" s="6" t="s">
        <v>2</v>
      </c>
      <c r="E5" s="9"/>
      <c r="F5" s="9"/>
      <c r="G5" s="9"/>
      <c r="H5" s="9"/>
      <c r="I5" s="9"/>
      <c r="J5" s="10"/>
    </row>
    <row r="6" spans="1:10" ht="7.5" customHeight="1">
      <c r="A6" s="174"/>
      <c r="B6" s="175"/>
      <c r="C6" s="11"/>
      <c r="D6" s="12"/>
      <c r="E6" s="12"/>
      <c r="F6" s="12"/>
      <c r="G6" s="12"/>
      <c r="H6" s="12"/>
      <c r="I6" s="12"/>
      <c r="J6" s="13"/>
    </row>
    <row r="7" spans="1:10" ht="6" customHeight="1">
      <c r="A7" s="14"/>
      <c r="B7" s="15"/>
      <c r="C7" s="16"/>
      <c r="D7" s="16"/>
      <c r="E7" s="16"/>
      <c r="F7" s="16"/>
      <c r="G7" s="16"/>
      <c r="H7" s="16"/>
      <c r="I7" s="16"/>
      <c r="J7" s="17"/>
    </row>
    <row r="8" spans="1:10" ht="12.75" customHeight="1">
      <c r="A8" s="182" t="s">
        <v>3</v>
      </c>
      <c r="B8" s="183"/>
      <c r="C8" s="183"/>
      <c r="D8" s="183"/>
      <c r="E8" s="183"/>
      <c r="F8" s="183"/>
      <c r="G8" s="183"/>
      <c r="H8" s="183"/>
      <c r="I8" s="183"/>
      <c r="J8" s="184"/>
    </row>
    <row r="9" spans="1:10" ht="12.75" customHeight="1">
      <c r="A9" s="172"/>
      <c r="B9" s="183"/>
      <c r="C9" s="183"/>
      <c r="D9" s="183"/>
      <c r="E9" s="183"/>
      <c r="F9" s="183"/>
      <c r="G9" s="183"/>
      <c r="H9" s="183"/>
      <c r="I9" s="183"/>
      <c r="J9" s="184"/>
    </row>
    <row r="10" spans="1:10" ht="12.75" customHeight="1">
      <c r="A10" s="172"/>
      <c r="B10" s="183"/>
      <c r="C10" s="183"/>
      <c r="D10" s="183"/>
      <c r="E10" s="183"/>
      <c r="F10" s="183"/>
      <c r="G10" s="183"/>
      <c r="H10" s="183"/>
      <c r="I10" s="183"/>
      <c r="J10" s="184"/>
    </row>
    <row r="11" spans="1:10" ht="12.75" customHeight="1">
      <c r="A11" s="172"/>
      <c r="B11" s="183"/>
      <c r="C11" s="183"/>
      <c r="D11" s="183"/>
      <c r="E11" s="183"/>
      <c r="F11" s="183"/>
      <c r="G11" s="183"/>
      <c r="H11" s="183"/>
      <c r="I11" s="183"/>
      <c r="J11" s="184"/>
    </row>
    <row r="12" spans="1:10" ht="12.75" customHeight="1">
      <c r="A12" s="172"/>
      <c r="B12" s="183"/>
      <c r="C12" s="183"/>
      <c r="D12" s="183"/>
      <c r="E12" s="183"/>
      <c r="F12" s="183"/>
      <c r="G12" s="183"/>
      <c r="H12" s="183"/>
      <c r="I12" s="183"/>
      <c r="J12" s="184"/>
    </row>
    <row r="13" spans="1:10" ht="12.75" customHeight="1">
      <c r="A13" s="172"/>
      <c r="B13" s="183"/>
      <c r="C13" s="183"/>
      <c r="D13" s="183"/>
      <c r="E13" s="183"/>
      <c r="F13" s="183"/>
      <c r="G13" s="183"/>
      <c r="H13" s="183"/>
      <c r="I13" s="183"/>
      <c r="J13" s="184"/>
    </row>
    <row r="14" spans="1:10" ht="12.75" customHeight="1">
      <c r="A14" s="172"/>
      <c r="B14" s="183"/>
      <c r="C14" s="183"/>
      <c r="D14" s="183"/>
      <c r="E14" s="183"/>
      <c r="F14" s="183"/>
      <c r="G14" s="183"/>
      <c r="H14" s="183"/>
      <c r="I14" s="183"/>
      <c r="J14" s="184"/>
    </row>
    <row r="15" spans="1:10" ht="6" customHeight="1">
      <c r="A15" s="185"/>
      <c r="B15" s="183"/>
      <c r="C15" s="183"/>
      <c r="D15" s="183"/>
      <c r="E15" s="183"/>
      <c r="F15" s="183"/>
      <c r="G15" s="183"/>
      <c r="H15" s="183"/>
      <c r="I15" s="183"/>
      <c r="J15" s="184"/>
    </row>
    <row r="16" spans="1:10" ht="12.75" customHeight="1">
      <c r="A16" s="186" t="s">
        <v>954</v>
      </c>
      <c r="B16" s="183"/>
      <c r="C16" s="183"/>
      <c r="D16" s="183"/>
      <c r="E16" s="183"/>
      <c r="F16" s="183"/>
      <c r="G16" s="183"/>
      <c r="H16" s="183"/>
      <c r="I16" s="183"/>
      <c r="J16" s="184"/>
    </row>
    <row r="17" spans="1:26" ht="12.75" customHeight="1">
      <c r="A17" s="172"/>
      <c r="B17" s="183"/>
      <c r="C17" s="183"/>
      <c r="D17" s="183"/>
      <c r="E17" s="183"/>
      <c r="F17" s="183"/>
      <c r="G17" s="183"/>
      <c r="H17" s="183"/>
      <c r="I17" s="183"/>
      <c r="J17" s="184"/>
    </row>
    <row r="18" spans="1:26" ht="6" customHeight="1">
      <c r="A18" s="18"/>
      <c r="B18" s="19"/>
      <c r="C18" s="19"/>
      <c r="D18" s="19"/>
      <c r="E18" s="19"/>
      <c r="F18" s="19"/>
      <c r="G18" s="19"/>
      <c r="H18" s="19"/>
      <c r="I18" s="19"/>
      <c r="J18" s="20"/>
    </row>
    <row r="19" spans="1:26" ht="12.75" customHeight="1">
      <c r="A19" s="185" t="s">
        <v>4</v>
      </c>
      <c r="B19" s="183"/>
      <c r="C19" s="183"/>
      <c r="D19" s="183"/>
      <c r="E19" s="183"/>
      <c r="F19" s="183"/>
      <c r="G19" s="183"/>
      <c r="H19" s="183"/>
      <c r="I19" s="183"/>
      <c r="J19" s="184"/>
    </row>
    <row r="20" spans="1:26" ht="30" customHeight="1">
      <c r="A20" s="172"/>
      <c r="B20" s="183"/>
      <c r="C20" s="183"/>
      <c r="D20" s="183"/>
      <c r="E20" s="183"/>
      <c r="F20" s="183"/>
      <c r="G20" s="183"/>
      <c r="H20" s="183"/>
      <c r="I20" s="183"/>
      <c r="J20" s="184"/>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66" t="s">
        <v>6</v>
      </c>
      <c r="B23" s="167"/>
      <c r="C23" s="167"/>
      <c r="D23" s="167"/>
      <c r="E23" s="168"/>
      <c r="F23" s="166" t="s">
        <v>7</v>
      </c>
      <c r="G23" s="167"/>
      <c r="H23" s="167"/>
      <c r="I23" s="167"/>
      <c r="J23" s="168"/>
    </row>
    <row r="24" spans="1:26" ht="18.75" customHeight="1">
      <c r="A24" s="169" t="s">
        <v>892</v>
      </c>
      <c r="B24" s="167"/>
      <c r="C24" s="167"/>
      <c r="D24" s="167"/>
      <c r="E24" s="168"/>
      <c r="F24" s="187">
        <v>45566</v>
      </c>
      <c r="G24" s="167"/>
      <c r="H24" s="167"/>
      <c r="I24" s="167"/>
      <c r="J24" s="168"/>
      <c r="K24" s="27"/>
      <c r="L24" s="27"/>
      <c r="M24" s="27"/>
      <c r="N24" s="27"/>
      <c r="O24" s="27"/>
      <c r="P24" s="27"/>
      <c r="Q24" s="27"/>
      <c r="R24" s="27"/>
      <c r="S24" s="27"/>
      <c r="T24" s="27"/>
      <c r="U24" s="27"/>
      <c r="V24" s="27"/>
      <c r="W24" s="27"/>
      <c r="X24" s="27"/>
      <c r="Y24" s="27"/>
      <c r="Z24" s="27"/>
    </row>
    <row r="25" spans="1:26" ht="15" customHeight="1">
      <c r="A25" s="188" t="s">
        <v>8</v>
      </c>
      <c r="B25" s="189"/>
      <c r="C25" s="189"/>
      <c r="D25" s="189"/>
      <c r="E25" s="189"/>
      <c r="F25" s="189"/>
      <c r="G25" s="189"/>
      <c r="H25" s="189"/>
      <c r="I25" s="189"/>
      <c r="J25" s="190"/>
    </row>
    <row r="26" spans="1:26" ht="15" customHeight="1">
      <c r="A26" s="191" t="s">
        <v>9</v>
      </c>
      <c r="B26" s="189"/>
      <c r="C26" s="189"/>
      <c r="D26" s="189"/>
      <c r="E26" s="190"/>
      <c r="F26" s="191" t="s">
        <v>10</v>
      </c>
      <c r="G26" s="189"/>
      <c r="H26" s="189"/>
      <c r="I26" s="189"/>
      <c r="J26" s="190"/>
    </row>
    <row r="27" spans="1:26" ht="15" customHeight="1">
      <c r="A27" s="192" t="s">
        <v>1000</v>
      </c>
      <c r="B27" s="193"/>
      <c r="C27" s="193"/>
      <c r="D27" s="193"/>
      <c r="E27" s="194"/>
      <c r="F27" s="192" t="s">
        <v>1001</v>
      </c>
      <c r="G27" s="193"/>
      <c r="H27" s="193"/>
      <c r="I27" s="193"/>
      <c r="J27" s="194"/>
      <c r="N27" s="195"/>
      <c r="O27" s="183"/>
      <c r="P27" s="183"/>
      <c r="Q27" s="183"/>
      <c r="R27" s="183"/>
    </row>
    <row r="28" spans="1:26" ht="15" customHeight="1">
      <c r="A28" s="196" t="s">
        <v>11</v>
      </c>
      <c r="B28" s="197"/>
      <c r="C28" s="198"/>
      <c r="D28" s="196" t="s">
        <v>12</v>
      </c>
      <c r="E28" s="197"/>
      <c r="F28" s="197"/>
      <c r="G28" s="197"/>
      <c r="H28" s="197"/>
      <c r="I28" s="197"/>
      <c r="J28" s="198"/>
    </row>
    <row r="29" spans="1:26" ht="15" customHeight="1">
      <c r="A29" s="192" t="s">
        <v>1002</v>
      </c>
      <c r="B29" s="193"/>
      <c r="C29" s="194"/>
      <c r="D29" s="199" t="s">
        <v>1003</v>
      </c>
      <c r="E29" s="193"/>
      <c r="F29" s="193"/>
      <c r="G29" s="193"/>
      <c r="H29" s="193"/>
      <c r="I29" s="193"/>
      <c r="J29" s="194"/>
    </row>
    <row r="30" spans="1:26" ht="15" customHeight="1">
      <c r="A30" s="188" t="s">
        <v>13</v>
      </c>
      <c r="B30" s="189"/>
      <c r="C30" s="189"/>
      <c r="D30" s="189"/>
      <c r="E30" s="189"/>
      <c r="F30" s="189"/>
      <c r="G30" s="189"/>
      <c r="H30" s="189"/>
      <c r="I30" s="189"/>
      <c r="J30" s="190"/>
    </row>
    <row r="31" spans="1:26" ht="15" customHeight="1">
      <c r="A31" s="191" t="s">
        <v>9</v>
      </c>
      <c r="B31" s="189"/>
      <c r="C31" s="189"/>
      <c r="D31" s="189"/>
      <c r="E31" s="200"/>
      <c r="F31" s="191" t="s">
        <v>10</v>
      </c>
      <c r="G31" s="189"/>
      <c r="H31" s="189"/>
      <c r="I31" s="189"/>
      <c r="J31" s="190"/>
    </row>
    <row r="32" spans="1:26" ht="15" customHeight="1">
      <c r="A32" s="202" t="s">
        <v>1004</v>
      </c>
      <c r="B32" s="183"/>
      <c r="C32" s="183"/>
      <c r="D32" s="183"/>
      <c r="E32" s="183"/>
      <c r="F32" s="202" t="s">
        <v>1005</v>
      </c>
      <c r="G32" s="183"/>
      <c r="H32" s="183"/>
      <c r="I32" s="183"/>
      <c r="J32" s="184"/>
    </row>
    <row r="33" spans="1:20" ht="15" customHeight="1">
      <c r="A33" s="191" t="s">
        <v>11</v>
      </c>
      <c r="B33" s="189"/>
      <c r="C33" s="190"/>
      <c r="D33" s="203" t="s">
        <v>12</v>
      </c>
      <c r="E33" s="189"/>
      <c r="F33" s="189"/>
      <c r="G33" s="189"/>
      <c r="H33" s="189"/>
      <c r="I33" s="189"/>
      <c r="J33" s="190"/>
    </row>
    <row r="34" spans="1:20" ht="15" customHeight="1">
      <c r="A34" s="192" t="s">
        <v>1029</v>
      </c>
      <c r="B34" s="193"/>
      <c r="C34" s="194"/>
      <c r="D34" s="204" t="s">
        <v>1006</v>
      </c>
      <c r="E34" s="205"/>
      <c r="F34" s="205"/>
      <c r="G34" s="205"/>
      <c r="H34" s="205"/>
      <c r="I34" s="205"/>
      <c r="J34" s="206"/>
    </row>
    <row r="35" spans="1:20" ht="12.75" customHeight="1">
      <c r="A35" s="207" t="s">
        <v>14</v>
      </c>
      <c r="B35" s="197"/>
      <c r="C35" s="197"/>
      <c r="D35" s="197"/>
      <c r="E35" s="197"/>
      <c r="F35" s="197"/>
      <c r="G35" s="197"/>
      <c r="H35" s="197"/>
      <c r="I35" s="197"/>
      <c r="J35" s="198"/>
    </row>
    <row r="36" spans="1:20" ht="6" customHeight="1">
      <c r="A36" s="28"/>
      <c r="B36" s="29"/>
      <c r="C36" s="29"/>
      <c r="D36" s="30"/>
      <c r="E36" s="30"/>
      <c r="F36" s="30"/>
      <c r="G36" s="30"/>
      <c r="H36" s="30"/>
      <c r="I36" s="30"/>
      <c r="J36" s="31"/>
    </row>
    <row r="37" spans="1:20" ht="12.75" customHeight="1">
      <c r="A37" s="185" t="s">
        <v>15</v>
      </c>
      <c r="B37" s="183"/>
      <c r="C37" s="183"/>
      <c r="D37" s="183"/>
      <c r="E37" s="183"/>
      <c r="F37" s="183"/>
      <c r="G37" s="183"/>
      <c r="H37" s="183"/>
      <c r="I37" s="183"/>
      <c r="J37" s="184"/>
    </row>
    <row r="38" spans="1:20" ht="12.75" customHeight="1">
      <c r="A38" s="172"/>
      <c r="B38" s="183"/>
      <c r="C38" s="183"/>
      <c r="D38" s="183"/>
      <c r="E38" s="183"/>
      <c r="F38" s="183"/>
      <c r="G38" s="183"/>
      <c r="H38" s="183"/>
      <c r="I38" s="183"/>
      <c r="J38" s="184"/>
    </row>
    <row r="39" spans="1:20" ht="12.75" customHeight="1">
      <c r="A39" s="172"/>
      <c r="B39" s="183"/>
      <c r="C39" s="183"/>
      <c r="D39" s="183"/>
      <c r="E39" s="183"/>
      <c r="F39" s="183"/>
      <c r="G39" s="183"/>
      <c r="H39" s="183"/>
      <c r="I39" s="183"/>
      <c r="J39" s="184"/>
    </row>
    <row r="40" spans="1:20" ht="6" customHeight="1">
      <c r="A40" s="172"/>
      <c r="B40" s="183"/>
      <c r="C40" s="183"/>
      <c r="D40" s="183"/>
      <c r="E40" s="183"/>
      <c r="F40" s="183"/>
      <c r="G40" s="183"/>
      <c r="H40" s="183"/>
      <c r="I40" s="183"/>
      <c r="J40" s="184"/>
    </row>
    <row r="41" spans="1:20" ht="21.75" customHeight="1">
      <c r="A41" s="172"/>
      <c r="B41" s="183"/>
      <c r="C41" s="183"/>
      <c r="D41" s="183"/>
      <c r="E41" s="183"/>
      <c r="F41" s="183"/>
      <c r="G41" s="183"/>
      <c r="H41" s="183"/>
      <c r="I41" s="183"/>
      <c r="J41" s="184"/>
      <c r="L41" s="201"/>
      <c r="M41" s="183"/>
      <c r="N41" s="183"/>
      <c r="O41" s="183"/>
      <c r="P41" s="183"/>
      <c r="Q41" s="183"/>
      <c r="R41" s="183"/>
      <c r="S41" s="183"/>
      <c r="T41" s="183"/>
    </row>
    <row r="42" spans="1:20" ht="12" customHeight="1">
      <c r="A42" s="172"/>
      <c r="B42" s="183"/>
      <c r="C42" s="183"/>
      <c r="D42" s="183"/>
      <c r="E42" s="183"/>
      <c r="F42" s="183"/>
      <c r="G42" s="183"/>
      <c r="H42" s="183"/>
      <c r="I42" s="183"/>
      <c r="J42" s="184"/>
      <c r="L42" s="183"/>
      <c r="M42" s="183"/>
      <c r="N42" s="183"/>
      <c r="O42" s="183"/>
      <c r="P42" s="183"/>
      <c r="Q42" s="183"/>
      <c r="R42" s="183"/>
      <c r="S42" s="183"/>
      <c r="T42" s="183"/>
    </row>
    <row r="43" spans="1:20" ht="12.75" customHeight="1">
      <c r="A43" s="172"/>
      <c r="B43" s="183"/>
      <c r="C43" s="183"/>
      <c r="D43" s="183"/>
      <c r="E43" s="183"/>
      <c r="F43" s="183"/>
      <c r="G43" s="183"/>
      <c r="H43" s="183"/>
      <c r="I43" s="183"/>
      <c r="J43" s="184"/>
      <c r="L43" s="183"/>
      <c r="M43" s="183"/>
      <c r="N43" s="183"/>
      <c r="O43" s="183"/>
      <c r="P43" s="183"/>
      <c r="Q43" s="183"/>
      <c r="R43" s="183"/>
      <c r="S43" s="183"/>
      <c r="T43" s="183"/>
    </row>
    <row r="44" spans="1:20" ht="12.75" customHeight="1">
      <c r="A44" s="172"/>
      <c r="B44" s="183"/>
      <c r="C44" s="183"/>
      <c r="D44" s="183"/>
      <c r="E44" s="183"/>
      <c r="F44" s="183"/>
      <c r="G44" s="183"/>
      <c r="H44" s="183"/>
      <c r="I44" s="183"/>
      <c r="J44" s="184"/>
      <c r="L44" s="183"/>
      <c r="M44" s="183"/>
      <c r="N44" s="183"/>
      <c r="O44" s="183"/>
      <c r="P44" s="183"/>
      <c r="Q44" s="183"/>
      <c r="R44" s="183"/>
      <c r="S44" s="183"/>
      <c r="T44" s="183"/>
    </row>
    <row r="45" spans="1:20" ht="6" customHeight="1">
      <c r="A45" s="172"/>
      <c r="B45" s="183"/>
      <c r="C45" s="183"/>
      <c r="D45" s="183"/>
      <c r="E45" s="183"/>
      <c r="F45" s="183"/>
      <c r="G45" s="183"/>
      <c r="H45" s="183"/>
      <c r="I45" s="183"/>
      <c r="J45" s="184"/>
      <c r="L45" s="183"/>
      <c r="M45" s="183"/>
      <c r="N45" s="183"/>
      <c r="O45" s="183"/>
      <c r="P45" s="183"/>
      <c r="Q45" s="183"/>
      <c r="R45" s="183"/>
      <c r="S45" s="183"/>
      <c r="T45" s="183"/>
    </row>
    <row r="46" spans="1:20" ht="12.75" customHeight="1">
      <c r="A46" s="172"/>
      <c r="B46" s="183"/>
      <c r="C46" s="183"/>
      <c r="D46" s="183"/>
      <c r="E46" s="183"/>
      <c r="F46" s="183"/>
      <c r="G46" s="183"/>
      <c r="H46" s="183"/>
      <c r="I46" s="183"/>
      <c r="J46" s="184"/>
    </row>
    <row r="47" spans="1:20" ht="12.75" customHeight="1">
      <c r="A47" s="172"/>
      <c r="B47" s="183"/>
      <c r="C47" s="183"/>
      <c r="D47" s="183"/>
      <c r="E47" s="183"/>
      <c r="F47" s="183"/>
      <c r="G47" s="183"/>
      <c r="H47" s="183"/>
      <c r="I47" s="183"/>
      <c r="J47" s="184"/>
    </row>
    <row r="48" spans="1:20" ht="12.75" customHeight="1">
      <c r="A48" s="172"/>
      <c r="B48" s="183"/>
      <c r="C48" s="183"/>
      <c r="D48" s="183"/>
      <c r="E48" s="183"/>
      <c r="F48" s="183"/>
      <c r="G48" s="183"/>
      <c r="H48" s="183"/>
      <c r="I48" s="183"/>
      <c r="J48" s="184"/>
      <c r="L48" s="201"/>
      <c r="M48" s="183"/>
      <c r="N48" s="183"/>
      <c r="O48" s="183"/>
      <c r="P48" s="183"/>
      <c r="Q48" s="183"/>
      <c r="R48" s="183"/>
      <c r="S48" s="183"/>
      <c r="T48" s="183"/>
    </row>
    <row r="49" spans="1:26" ht="12" customHeight="1">
      <c r="A49" s="172"/>
      <c r="B49" s="183"/>
      <c r="C49" s="183"/>
      <c r="D49" s="183"/>
      <c r="E49" s="183"/>
      <c r="F49" s="183"/>
      <c r="G49" s="183"/>
      <c r="H49" s="183"/>
      <c r="I49" s="183"/>
      <c r="J49" s="184"/>
      <c r="L49" s="183"/>
      <c r="M49" s="183"/>
      <c r="N49" s="183"/>
      <c r="O49" s="183"/>
      <c r="P49" s="183"/>
      <c r="Q49" s="183"/>
      <c r="R49" s="183"/>
      <c r="S49" s="183"/>
      <c r="T49" s="183"/>
    </row>
    <row r="50" spans="1:26" ht="55.5" customHeight="1">
      <c r="A50" s="172"/>
      <c r="B50" s="183"/>
      <c r="C50" s="183"/>
      <c r="D50" s="183"/>
      <c r="E50" s="183"/>
      <c r="F50" s="183"/>
      <c r="G50" s="183"/>
      <c r="H50" s="183"/>
      <c r="I50" s="183"/>
      <c r="J50" s="184"/>
      <c r="K50" s="33"/>
      <c r="L50" s="183"/>
      <c r="M50" s="183"/>
      <c r="N50" s="183"/>
      <c r="O50" s="183"/>
      <c r="P50" s="183"/>
      <c r="Q50" s="183"/>
      <c r="R50" s="183"/>
      <c r="S50" s="183"/>
      <c r="T50" s="183"/>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3:E23"/>
    <mergeCell ref="A24:E24"/>
    <mergeCell ref="A2:B6"/>
    <mergeCell ref="D2:J3"/>
    <mergeCell ref="A8:J14"/>
    <mergeCell ref="A15:J15"/>
    <mergeCell ref="A16:J17"/>
    <mergeCell ref="A19:J20"/>
    <mergeCell ref="F23:J23"/>
    <mergeCell ref="F24:J24"/>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EFC2653D-407C-40B7-A8BB-21D53F6294BE}"/>
    <hyperlink ref="D34" r:id="rId2" xr:uid="{C625D0BB-A599-4748-8C8D-C592736ACD5F}"/>
  </hyperlinks>
  <printOptions horizontalCentered="1"/>
  <pageMargins left="0.5" right="0.5" top="0.5" bottom="0.5" header="0" footer="0"/>
  <pageSetup scale="86" orientation="portrait" r:id="rId3"/>
  <headerFooter>
    <oddFooter>&amp;L&amp;F</oddFooter>
  </headerFooter>
  <rowBreaks count="1" manualBreakCount="1">
    <brk id="5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pane ySplit="4" topLeftCell="A9" activePane="bottomLeft" state="frozen"/>
      <selection pane="bottomLeft" activeCell="A32" sqref="A32:O43"/>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208" t="s">
        <v>16</v>
      </c>
      <c r="B1" s="167"/>
      <c r="C1" s="167"/>
      <c r="D1" s="167"/>
      <c r="E1" s="167"/>
      <c r="F1" s="167"/>
      <c r="G1" s="167"/>
      <c r="H1" s="167"/>
      <c r="I1" s="167"/>
      <c r="J1" s="209"/>
      <c r="K1" s="210" t="str">
        <f>'CONTACT INFORMATION'!$A$24</f>
        <v>Los Angeles</v>
      </c>
      <c r="L1" s="167"/>
      <c r="M1" s="167"/>
      <c r="N1" s="167"/>
      <c r="O1" s="168"/>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211" t="s">
        <v>17</v>
      </c>
      <c r="B3" s="189"/>
      <c r="C3" s="189"/>
      <c r="D3" s="189"/>
      <c r="E3" s="189"/>
      <c r="F3" s="189"/>
      <c r="G3" s="189"/>
      <c r="H3" s="189"/>
      <c r="I3" s="189"/>
      <c r="J3" s="189"/>
      <c r="K3" s="189"/>
      <c r="L3" s="189"/>
      <c r="M3" s="189"/>
      <c r="N3" s="189"/>
      <c r="O3" s="190"/>
    </row>
    <row r="4" spans="1:26" ht="59.25" customHeight="1">
      <c r="A4" s="212" t="s">
        <v>953</v>
      </c>
      <c r="B4" s="197"/>
      <c r="C4" s="197"/>
      <c r="D4" s="197"/>
      <c r="E4" s="197"/>
      <c r="F4" s="197"/>
      <c r="G4" s="197"/>
      <c r="H4" s="197"/>
      <c r="I4" s="197"/>
      <c r="J4" s="197"/>
      <c r="K4" s="197"/>
      <c r="L4" s="197"/>
      <c r="M4" s="197"/>
      <c r="N4" s="197"/>
      <c r="O4" s="198"/>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13"/>
      <c r="D6" s="183"/>
      <c r="E6" s="183"/>
      <c r="F6" s="183"/>
      <c r="G6" s="183"/>
      <c r="H6" s="183"/>
      <c r="I6" s="183"/>
      <c r="J6" s="183"/>
      <c r="K6" s="183"/>
      <c r="L6" s="183"/>
      <c r="M6" s="43"/>
      <c r="N6" s="43"/>
      <c r="O6" s="44"/>
      <c r="P6" s="41"/>
      <c r="Q6" s="41"/>
      <c r="R6" s="41"/>
      <c r="S6" s="41"/>
      <c r="T6" s="41"/>
      <c r="U6" s="41"/>
      <c r="V6" s="41"/>
      <c r="W6" s="41"/>
      <c r="X6" s="41"/>
      <c r="Y6" s="41"/>
      <c r="Z6" s="41"/>
    </row>
    <row r="7" spans="1:26" ht="17.25" customHeight="1">
      <c r="A7" s="45"/>
      <c r="D7" s="214" t="s">
        <v>18</v>
      </c>
      <c r="E7" s="183"/>
      <c r="F7" s="183"/>
      <c r="G7" s="183"/>
      <c r="H7" s="183"/>
      <c r="I7" s="183"/>
      <c r="J7" s="183"/>
      <c r="K7" s="183"/>
      <c r="L7" s="183"/>
      <c r="M7" s="47"/>
      <c r="O7" s="48"/>
    </row>
    <row r="8" spans="1:26" ht="12.75" customHeight="1">
      <c r="A8" s="49"/>
      <c r="B8" s="50"/>
      <c r="C8" s="33"/>
      <c r="D8" s="33"/>
      <c r="E8" s="216" t="s">
        <v>19</v>
      </c>
      <c r="F8" s="167"/>
      <c r="G8" s="167"/>
      <c r="H8" s="168"/>
      <c r="I8" s="215">
        <v>211</v>
      </c>
      <c r="J8" s="168"/>
      <c r="K8" s="51"/>
      <c r="L8" s="51"/>
      <c r="M8" s="51"/>
      <c r="N8" s="52"/>
      <c r="O8" s="53"/>
      <c r="P8" s="33"/>
      <c r="Q8" s="33"/>
      <c r="R8" s="33"/>
      <c r="S8" s="33"/>
      <c r="T8" s="33"/>
      <c r="U8" s="33"/>
      <c r="V8" s="33"/>
      <c r="W8" s="33"/>
      <c r="X8" s="33"/>
      <c r="Y8" s="33"/>
      <c r="Z8" s="33"/>
    </row>
    <row r="9" spans="1:26" ht="12.75" customHeight="1">
      <c r="A9" s="49"/>
      <c r="B9" s="50"/>
      <c r="C9" s="33"/>
      <c r="D9" s="33"/>
      <c r="E9" s="217" t="s">
        <v>20</v>
      </c>
      <c r="F9" s="167"/>
      <c r="G9" s="167"/>
      <c r="H9" s="168"/>
      <c r="I9" s="218">
        <v>0</v>
      </c>
      <c r="J9" s="168"/>
      <c r="K9" s="51"/>
      <c r="L9" s="51"/>
      <c r="M9" s="51"/>
      <c r="N9" s="52"/>
      <c r="O9" s="53"/>
      <c r="P9" s="33"/>
      <c r="Q9" s="33"/>
      <c r="R9" s="33"/>
      <c r="S9" s="33"/>
      <c r="T9" s="33"/>
      <c r="U9" s="33"/>
      <c r="V9" s="33"/>
      <c r="W9" s="33"/>
      <c r="X9" s="33"/>
      <c r="Y9" s="33"/>
      <c r="Z9" s="33"/>
    </row>
    <row r="10" spans="1:26" ht="12.75" customHeight="1">
      <c r="A10" s="49"/>
      <c r="B10" s="50"/>
      <c r="C10" s="33"/>
      <c r="D10" s="33"/>
      <c r="E10" s="216" t="s">
        <v>21</v>
      </c>
      <c r="F10" s="167"/>
      <c r="G10" s="167"/>
      <c r="H10" s="168"/>
      <c r="I10" s="215">
        <v>2025</v>
      </c>
      <c r="J10" s="168"/>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14" t="s">
        <v>22</v>
      </c>
      <c r="E13" s="183"/>
      <c r="F13" s="183"/>
      <c r="G13" s="183"/>
      <c r="H13" s="183"/>
      <c r="I13" s="183"/>
      <c r="J13" s="183"/>
      <c r="K13" s="183"/>
      <c r="L13" s="183"/>
      <c r="M13" s="57"/>
      <c r="N13" s="57"/>
      <c r="O13" s="58"/>
      <c r="P13" s="41"/>
      <c r="Q13" s="41"/>
      <c r="R13" s="41"/>
      <c r="S13" s="41"/>
      <c r="T13" s="41"/>
      <c r="U13" s="41"/>
      <c r="V13" s="41"/>
      <c r="W13" s="41"/>
      <c r="X13" s="41"/>
      <c r="Y13" s="41"/>
      <c r="Z13" s="41"/>
    </row>
    <row r="14" spans="1:26" ht="12.75" customHeight="1">
      <c r="A14" s="49"/>
      <c r="E14" s="216" t="s">
        <v>23</v>
      </c>
      <c r="F14" s="167"/>
      <c r="G14" s="167"/>
      <c r="H14" s="168"/>
      <c r="I14" s="215">
        <v>3671</v>
      </c>
      <c r="J14" s="168"/>
      <c r="K14" s="52"/>
      <c r="L14" s="52"/>
      <c r="M14" s="52"/>
      <c r="N14" s="52"/>
      <c r="O14" s="53"/>
    </row>
    <row r="15" spans="1:26" ht="12.75" customHeight="1">
      <c r="A15" s="49"/>
      <c r="E15" s="217" t="s">
        <v>24</v>
      </c>
      <c r="F15" s="167"/>
      <c r="G15" s="167"/>
      <c r="H15" s="168"/>
      <c r="I15" s="218">
        <v>675</v>
      </c>
      <c r="J15" s="168"/>
      <c r="K15" s="52"/>
      <c r="L15" s="52"/>
      <c r="M15" s="52"/>
      <c r="N15" s="52"/>
      <c r="O15" s="53"/>
    </row>
    <row r="16" spans="1:26" ht="12.75" customHeight="1">
      <c r="A16" s="49"/>
      <c r="E16" s="219" t="s">
        <v>25</v>
      </c>
      <c r="F16" s="167"/>
      <c r="G16" s="167"/>
      <c r="H16" s="168"/>
      <c r="I16" s="220">
        <f>SUM(I14:J15)</f>
        <v>4346</v>
      </c>
      <c r="J16" s="168"/>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216" t="s">
        <v>27</v>
      </c>
      <c r="F20" s="167"/>
      <c r="G20" s="167"/>
      <c r="H20" s="168"/>
      <c r="I20" s="215">
        <v>2704</v>
      </c>
      <c r="J20" s="168"/>
      <c r="K20" s="52"/>
      <c r="L20" s="52"/>
      <c r="M20" s="52"/>
      <c r="N20" s="52"/>
      <c r="O20" s="53"/>
    </row>
    <row r="21" spans="1:26" ht="12.75" customHeight="1">
      <c r="A21" s="49"/>
      <c r="E21" s="217" t="s">
        <v>28</v>
      </c>
      <c r="F21" s="167"/>
      <c r="G21" s="167"/>
      <c r="H21" s="168"/>
      <c r="I21" s="221">
        <v>183</v>
      </c>
      <c r="J21" s="168"/>
      <c r="K21" s="52"/>
      <c r="L21" s="52"/>
      <c r="M21" s="52"/>
      <c r="N21" s="52"/>
      <c r="O21" s="53"/>
    </row>
    <row r="22" spans="1:26" ht="12.75" customHeight="1">
      <c r="A22" s="49"/>
      <c r="E22" s="216" t="s">
        <v>29</v>
      </c>
      <c r="F22" s="167"/>
      <c r="G22" s="167"/>
      <c r="H22" s="168"/>
      <c r="I22" s="215">
        <v>1349</v>
      </c>
      <c r="J22" s="168"/>
      <c r="K22" s="52"/>
      <c r="L22" s="52"/>
      <c r="M22" s="52"/>
      <c r="N22" s="52"/>
      <c r="O22" s="53"/>
    </row>
    <row r="23" spans="1:26" ht="12.75" customHeight="1">
      <c r="A23" s="49"/>
      <c r="E23" s="217" t="s">
        <v>30</v>
      </c>
      <c r="F23" s="167"/>
      <c r="G23" s="167"/>
      <c r="H23" s="168"/>
      <c r="I23" s="218">
        <v>24</v>
      </c>
      <c r="J23" s="168"/>
      <c r="K23" s="52"/>
      <c r="L23" s="52"/>
      <c r="M23" s="52"/>
      <c r="N23" s="52"/>
      <c r="O23" s="53"/>
    </row>
    <row r="24" spans="1:26" ht="12.75" customHeight="1">
      <c r="A24" s="49"/>
      <c r="E24" s="216" t="s">
        <v>31</v>
      </c>
      <c r="F24" s="167"/>
      <c r="G24" s="167"/>
      <c r="H24" s="168"/>
      <c r="I24" s="215">
        <v>7</v>
      </c>
      <c r="J24" s="168"/>
      <c r="K24" s="52"/>
      <c r="L24" s="52"/>
      <c r="M24" s="52"/>
      <c r="N24" s="52"/>
      <c r="O24" s="53"/>
    </row>
    <row r="25" spans="1:26" ht="12.75" customHeight="1">
      <c r="A25" s="49"/>
      <c r="E25" s="217" t="s">
        <v>32</v>
      </c>
      <c r="F25" s="167"/>
      <c r="G25" s="167"/>
      <c r="H25" s="168"/>
      <c r="I25" s="218">
        <v>3</v>
      </c>
      <c r="J25" s="168"/>
      <c r="K25" s="52"/>
      <c r="L25" s="52"/>
      <c r="M25" s="52"/>
      <c r="N25" s="52"/>
      <c r="O25" s="53"/>
    </row>
    <row r="26" spans="1:26" ht="12.75" customHeight="1">
      <c r="A26" s="49"/>
      <c r="E26" s="216" t="s">
        <v>33</v>
      </c>
      <c r="F26" s="167"/>
      <c r="G26" s="167"/>
      <c r="H26" s="168"/>
      <c r="I26" s="215">
        <v>76</v>
      </c>
      <c r="J26" s="168"/>
      <c r="K26" s="52"/>
      <c r="L26" s="52"/>
      <c r="M26" s="52"/>
      <c r="N26" s="52"/>
      <c r="O26" s="53"/>
    </row>
    <row r="27" spans="1:26" ht="12.75" customHeight="1">
      <c r="A27" s="49"/>
      <c r="E27" s="219" t="s">
        <v>25</v>
      </c>
      <c r="F27" s="167"/>
      <c r="G27" s="167"/>
      <c r="H27" s="168"/>
      <c r="I27" s="220">
        <f>SUM(I20:J26)</f>
        <v>4346</v>
      </c>
      <c r="J27" s="168"/>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222" t="s">
        <v>1007</v>
      </c>
      <c r="B32" s="177"/>
      <c r="C32" s="177"/>
      <c r="D32" s="177"/>
      <c r="E32" s="177"/>
      <c r="F32" s="177"/>
      <c r="G32" s="177"/>
      <c r="H32" s="177"/>
      <c r="I32" s="177"/>
      <c r="J32" s="177"/>
      <c r="K32" s="177"/>
      <c r="L32" s="177"/>
      <c r="M32" s="177"/>
      <c r="N32" s="177"/>
      <c r="O32" s="178"/>
    </row>
    <row r="33" spans="1:26" ht="13.5" customHeight="1">
      <c r="A33" s="172"/>
      <c r="B33" s="183"/>
      <c r="C33" s="183"/>
      <c r="D33" s="183"/>
      <c r="E33" s="183"/>
      <c r="F33" s="183"/>
      <c r="G33" s="183"/>
      <c r="H33" s="183"/>
      <c r="I33" s="183"/>
      <c r="J33" s="183"/>
      <c r="K33" s="183"/>
      <c r="L33" s="183"/>
      <c r="M33" s="183"/>
      <c r="N33" s="183"/>
      <c r="O33" s="184"/>
    </row>
    <row r="34" spans="1:26" ht="13.5" customHeight="1">
      <c r="A34" s="172"/>
      <c r="B34" s="183"/>
      <c r="C34" s="183"/>
      <c r="D34" s="183"/>
      <c r="E34" s="183"/>
      <c r="F34" s="183"/>
      <c r="G34" s="183"/>
      <c r="H34" s="183"/>
      <c r="I34" s="183"/>
      <c r="J34" s="183"/>
      <c r="K34" s="183"/>
      <c r="L34" s="183"/>
      <c r="M34" s="183"/>
      <c r="N34" s="183"/>
      <c r="O34" s="184"/>
    </row>
    <row r="35" spans="1:26" ht="13.5" customHeight="1">
      <c r="A35" s="172"/>
      <c r="B35" s="183"/>
      <c r="C35" s="183"/>
      <c r="D35" s="183"/>
      <c r="E35" s="183"/>
      <c r="F35" s="183"/>
      <c r="G35" s="183"/>
      <c r="H35" s="183"/>
      <c r="I35" s="183"/>
      <c r="J35" s="183"/>
      <c r="K35" s="183"/>
      <c r="L35" s="183"/>
      <c r="M35" s="183"/>
      <c r="N35" s="183"/>
      <c r="O35" s="184"/>
    </row>
    <row r="36" spans="1:26" ht="13.5" customHeight="1">
      <c r="A36" s="172"/>
      <c r="B36" s="183"/>
      <c r="C36" s="183"/>
      <c r="D36" s="183"/>
      <c r="E36" s="183"/>
      <c r="F36" s="183"/>
      <c r="G36" s="183"/>
      <c r="H36" s="183"/>
      <c r="I36" s="183"/>
      <c r="J36" s="183"/>
      <c r="K36" s="183"/>
      <c r="L36" s="183"/>
      <c r="M36" s="183"/>
      <c r="N36" s="183"/>
      <c r="O36" s="184"/>
    </row>
    <row r="37" spans="1:26" ht="13.5" customHeight="1">
      <c r="A37" s="172"/>
      <c r="B37" s="183"/>
      <c r="C37" s="183"/>
      <c r="D37" s="183"/>
      <c r="E37" s="183"/>
      <c r="F37" s="183"/>
      <c r="G37" s="183"/>
      <c r="H37" s="183"/>
      <c r="I37" s="183"/>
      <c r="J37" s="183"/>
      <c r="K37" s="183"/>
      <c r="L37" s="183"/>
      <c r="M37" s="183"/>
      <c r="N37" s="183"/>
      <c r="O37" s="184"/>
    </row>
    <row r="38" spans="1:26" ht="13.5" customHeight="1">
      <c r="A38" s="172"/>
      <c r="B38" s="183"/>
      <c r="C38" s="183"/>
      <c r="D38" s="183"/>
      <c r="E38" s="183"/>
      <c r="F38" s="183"/>
      <c r="G38" s="183"/>
      <c r="H38" s="183"/>
      <c r="I38" s="183"/>
      <c r="J38" s="183"/>
      <c r="K38" s="183"/>
      <c r="L38" s="183"/>
      <c r="M38" s="183"/>
      <c r="N38" s="183"/>
      <c r="O38" s="184"/>
    </row>
    <row r="39" spans="1:26" ht="13.5" customHeight="1">
      <c r="A39" s="172"/>
      <c r="B39" s="183"/>
      <c r="C39" s="183"/>
      <c r="D39" s="183"/>
      <c r="E39" s="183"/>
      <c r="F39" s="183"/>
      <c r="G39" s="183"/>
      <c r="H39" s="183"/>
      <c r="I39" s="183"/>
      <c r="J39" s="183"/>
      <c r="K39" s="183"/>
      <c r="L39" s="183"/>
      <c r="M39" s="183"/>
      <c r="N39" s="183"/>
      <c r="O39" s="184"/>
    </row>
    <row r="40" spans="1:26" ht="13.5" customHeight="1">
      <c r="A40" s="172"/>
      <c r="B40" s="183"/>
      <c r="C40" s="183"/>
      <c r="D40" s="183"/>
      <c r="E40" s="183"/>
      <c r="F40" s="183"/>
      <c r="G40" s="183"/>
      <c r="H40" s="183"/>
      <c r="I40" s="183"/>
      <c r="J40" s="183"/>
      <c r="K40" s="183"/>
      <c r="L40" s="183"/>
      <c r="M40" s="183"/>
      <c r="N40" s="183"/>
      <c r="O40" s="184"/>
    </row>
    <row r="41" spans="1:26" ht="13.5" customHeight="1">
      <c r="A41" s="172"/>
      <c r="B41" s="183"/>
      <c r="C41" s="183"/>
      <c r="D41" s="183"/>
      <c r="E41" s="183"/>
      <c r="F41" s="183"/>
      <c r="G41" s="183"/>
      <c r="H41" s="183"/>
      <c r="I41" s="183"/>
      <c r="J41" s="183"/>
      <c r="K41" s="183"/>
      <c r="L41" s="183"/>
      <c r="M41" s="183"/>
      <c r="N41" s="183"/>
      <c r="O41" s="184"/>
    </row>
    <row r="42" spans="1:26" ht="13.5" customHeight="1">
      <c r="A42" s="172"/>
      <c r="B42" s="183"/>
      <c r="C42" s="183"/>
      <c r="D42" s="183"/>
      <c r="E42" s="183"/>
      <c r="F42" s="183"/>
      <c r="G42" s="183"/>
      <c r="H42" s="183"/>
      <c r="I42" s="183"/>
      <c r="J42" s="183"/>
      <c r="K42" s="183"/>
      <c r="L42" s="183"/>
      <c r="M42" s="183"/>
      <c r="N42" s="183"/>
      <c r="O42" s="184"/>
    </row>
    <row r="43" spans="1:26" ht="46.5" customHeight="1">
      <c r="A43" s="174"/>
      <c r="B43" s="193"/>
      <c r="C43" s="193"/>
      <c r="D43" s="193"/>
      <c r="E43" s="193"/>
      <c r="F43" s="193"/>
      <c r="G43" s="193"/>
      <c r="H43" s="193"/>
      <c r="I43" s="193"/>
      <c r="J43" s="193"/>
      <c r="K43" s="193"/>
      <c r="L43" s="193"/>
      <c r="M43" s="193"/>
      <c r="N43" s="193"/>
      <c r="O43" s="194"/>
    </row>
    <row r="44" spans="1:26" ht="13.5" customHeight="1">
      <c r="A44" s="69"/>
      <c r="B44" s="69"/>
      <c r="C44" s="69"/>
      <c r="D44" s="69"/>
      <c r="E44" s="69"/>
      <c r="F44" s="70"/>
      <c r="G44" s="223"/>
      <c r="H44" s="183"/>
      <c r="I44" s="183"/>
      <c r="J44" s="183"/>
      <c r="K44" s="72"/>
      <c r="L44" s="73"/>
      <c r="M44" s="73"/>
      <c r="N44" s="224"/>
      <c r="O44" s="183"/>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25"/>
      <c r="B50" s="183"/>
      <c r="C50" s="183"/>
      <c r="D50" s="183"/>
      <c r="E50" s="183"/>
      <c r="F50" s="183"/>
      <c r="G50" s="71"/>
      <c r="H50" s="71"/>
      <c r="I50" s="72"/>
      <c r="J50" s="72"/>
      <c r="K50" s="72"/>
      <c r="L50" s="73"/>
      <c r="M50" s="73"/>
      <c r="N50" s="224"/>
      <c r="O50" s="183"/>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9"/>
  <sheetViews>
    <sheetView showGridLines="0" zoomScaleNormal="100" workbookViewId="0">
      <pane ySplit="4" topLeftCell="A21" activePane="bottomLeft" state="frozen"/>
      <selection pane="bottomLeft" activeCell="G68" sqref="G68"/>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29" t="s">
        <v>16</v>
      </c>
      <c r="B1" s="167"/>
      <c r="C1" s="167"/>
      <c r="D1" s="167"/>
      <c r="E1" s="167"/>
      <c r="F1" s="167"/>
      <c r="G1" s="167"/>
      <c r="H1" s="167"/>
      <c r="I1" s="167"/>
      <c r="J1" s="209"/>
      <c r="K1" s="230" t="str">
        <f>'CONTACT INFORMATION'!$A$24</f>
        <v>Los Angeles</v>
      </c>
      <c r="L1" s="167"/>
      <c r="M1" s="167"/>
      <c r="N1" s="167"/>
      <c r="O1" s="168"/>
    </row>
    <row r="2" spans="1:26" ht="7.5" customHeight="1">
      <c r="A2" s="76"/>
      <c r="B2" s="76"/>
      <c r="C2" s="76"/>
      <c r="D2" s="76"/>
      <c r="E2" s="76"/>
      <c r="F2" s="76"/>
      <c r="G2" s="76"/>
      <c r="H2" s="76"/>
      <c r="I2" s="76"/>
      <c r="J2" s="76"/>
      <c r="K2" s="76"/>
      <c r="L2" s="76"/>
      <c r="M2" s="76"/>
      <c r="N2" s="76"/>
      <c r="O2" s="76"/>
    </row>
    <row r="3" spans="1:26" ht="24" customHeight="1">
      <c r="A3" s="231" t="s">
        <v>35</v>
      </c>
      <c r="B3" s="189"/>
      <c r="C3" s="189"/>
      <c r="D3" s="189"/>
      <c r="E3" s="189"/>
      <c r="F3" s="189"/>
      <c r="G3" s="189"/>
      <c r="H3" s="189"/>
      <c r="I3" s="189"/>
      <c r="J3" s="189"/>
      <c r="K3" s="189"/>
      <c r="L3" s="189"/>
      <c r="M3" s="189"/>
      <c r="N3" s="189"/>
      <c r="O3" s="190"/>
    </row>
    <row r="4" spans="1:26" ht="44.25" customHeight="1">
      <c r="A4" s="232" t="s">
        <v>952</v>
      </c>
      <c r="B4" s="197"/>
      <c r="C4" s="197"/>
      <c r="D4" s="197"/>
      <c r="E4" s="197"/>
      <c r="F4" s="197"/>
      <c r="G4" s="197"/>
      <c r="H4" s="197"/>
      <c r="I4" s="197"/>
      <c r="J4" s="197"/>
      <c r="K4" s="197"/>
      <c r="L4" s="197"/>
      <c r="M4" s="197"/>
      <c r="N4" s="197"/>
      <c r="O4" s="198"/>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3" t="s">
        <v>36</v>
      </c>
      <c r="D6" s="183"/>
      <c r="E6" s="183"/>
      <c r="F6" s="183"/>
      <c r="G6" s="183"/>
      <c r="H6" s="183"/>
      <c r="I6" s="183"/>
      <c r="J6" s="183"/>
      <c r="K6" s="183"/>
      <c r="L6" s="183"/>
      <c r="M6" s="77"/>
      <c r="N6" s="77"/>
      <c r="O6" s="78"/>
    </row>
    <row r="7" spans="1:26" ht="13.5" customHeight="1">
      <c r="A7" s="79"/>
      <c r="D7" s="234" t="s">
        <v>37</v>
      </c>
      <c r="E7" s="167"/>
      <c r="F7" s="167"/>
      <c r="G7" s="167"/>
      <c r="H7" s="167"/>
      <c r="I7" s="168"/>
      <c r="J7" s="235">
        <v>980</v>
      </c>
      <c r="K7" s="168"/>
      <c r="O7" s="48"/>
    </row>
    <row r="8" spans="1:26" ht="13.5" customHeight="1">
      <c r="A8" s="49"/>
      <c r="D8" s="236" t="s">
        <v>38</v>
      </c>
      <c r="E8" s="167"/>
      <c r="F8" s="167"/>
      <c r="G8" s="167"/>
      <c r="H8" s="167"/>
      <c r="I8" s="168"/>
      <c r="J8" s="237">
        <v>1045</v>
      </c>
      <c r="K8" s="168"/>
      <c r="L8" s="80"/>
      <c r="M8" s="80"/>
      <c r="N8" s="80"/>
      <c r="O8" s="81"/>
    </row>
    <row r="9" spans="1:26" ht="13.5" customHeight="1">
      <c r="A9" s="49"/>
      <c r="D9" s="238" t="s">
        <v>25</v>
      </c>
      <c r="E9" s="167"/>
      <c r="F9" s="167"/>
      <c r="G9" s="167"/>
      <c r="H9" s="167"/>
      <c r="I9" s="168"/>
      <c r="J9" s="239">
        <f>SUM(I7:J8)</f>
        <v>2025</v>
      </c>
      <c r="K9" s="168"/>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40" t="s">
        <v>39</v>
      </c>
      <c r="D11" s="183"/>
      <c r="E11" s="183"/>
      <c r="F11" s="183"/>
      <c r="G11" s="183"/>
      <c r="H11" s="80"/>
      <c r="I11" s="80"/>
      <c r="J11" s="80"/>
      <c r="K11" s="80"/>
      <c r="L11" s="80"/>
      <c r="M11" s="80"/>
      <c r="N11" s="80"/>
      <c r="O11" s="81"/>
    </row>
    <row r="12" spans="1:26" ht="13.5" customHeight="1">
      <c r="A12" s="49"/>
      <c r="D12" s="226" t="s">
        <v>19</v>
      </c>
      <c r="E12" s="167"/>
      <c r="F12" s="167"/>
      <c r="G12" s="167"/>
      <c r="H12" s="167"/>
      <c r="I12" s="209"/>
      <c r="J12" s="215">
        <v>4</v>
      </c>
      <c r="K12" s="168"/>
      <c r="L12" s="80"/>
      <c r="M12" s="80"/>
      <c r="N12" s="80"/>
      <c r="O12" s="81"/>
    </row>
    <row r="13" spans="1:26" ht="13.5" customHeight="1">
      <c r="A13" s="49"/>
      <c r="D13" s="227" t="s">
        <v>40</v>
      </c>
      <c r="E13" s="167"/>
      <c r="F13" s="167"/>
      <c r="G13" s="167"/>
      <c r="H13" s="167"/>
      <c r="I13" s="167"/>
      <c r="J13" s="218">
        <v>193</v>
      </c>
      <c r="K13" s="168"/>
      <c r="L13" s="80"/>
      <c r="M13" s="80"/>
      <c r="N13" s="80"/>
      <c r="O13" s="81"/>
    </row>
    <row r="14" spans="1:26" ht="13.5" customHeight="1">
      <c r="A14" s="49"/>
      <c r="D14" s="226" t="s">
        <v>41</v>
      </c>
      <c r="E14" s="167"/>
      <c r="F14" s="167"/>
      <c r="G14" s="167"/>
      <c r="H14" s="167"/>
      <c r="I14" s="209"/>
      <c r="J14" s="215">
        <v>1730</v>
      </c>
      <c r="K14" s="168"/>
      <c r="L14" s="80"/>
      <c r="M14" s="80"/>
      <c r="N14" s="80"/>
      <c r="O14" s="81"/>
    </row>
    <row r="15" spans="1:26" ht="13.5" customHeight="1">
      <c r="A15" s="49"/>
      <c r="D15" s="227" t="s">
        <v>42</v>
      </c>
      <c r="E15" s="167"/>
      <c r="F15" s="167"/>
      <c r="G15" s="167"/>
      <c r="H15" s="167"/>
      <c r="I15" s="167"/>
      <c r="J15" s="218">
        <v>0</v>
      </c>
      <c r="K15" s="168"/>
      <c r="L15" s="80"/>
      <c r="M15" s="80"/>
      <c r="N15" s="80"/>
      <c r="O15" s="81"/>
    </row>
    <row r="16" spans="1:26" ht="13.5" customHeight="1">
      <c r="A16" s="49"/>
      <c r="D16" s="226" t="s">
        <v>43</v>
      </c>
      <c r="E16" s="167"/>
      <c r="F16" s="167"/>
      <c r="G16" s="167"/>
      <c r="H16" s="167"/>
      <c r="I16" s="209"/>
      <c r="J16" s="215">
        <v>0</v>
      </c>
      <c r="K16" s="168"/>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41" t="s">
        <v>44</v>
      </c>
      <c r="D18" s="183"/>
      <c r="E18" s="183"/>
      <c r="F18" s="183"/>
      <c r="G18" s="183"/>
      <c r="H18" s="80"/>
      <c r="I18" s="80"/>
      <c r="J18" s="80"/>
      <c r="K18" s="80"/>
      <c r="L18" s="80"/>
      <c r="M18" s="80"/>
      <c r="N18" s="80"/>
      <c r="O18" s="81"/>
    </row>
    <row r="19" spans="1:15" ht="13.5" customHeight="1">
      <c r="A19" s="49"/>
      <c r="D19" s="242" t="s">
        <v>45</v>
      </c>
      <c r="E19" s="167"/>
      <c r="F19" s="167"/>
      <c r="G19" s="167"/>
      <c r="H19" s="167"/>
      <c r="I19" s="209"/>
      <c r="J19" s="215">
        <v>901</v>
      </c>
      <c r="K19" s="168"/>
      <c r="L19" s="80"/>
      <c r="M19" s="80"/>
      <c r="N19" s="80"/>
      <c r="O19" s="81"/>
    </row>
    <row r="20" spans="1:15" ht="13.5" customHeight="1">
      <c r="A20" s="49"/>
      <c r="D20" s="243" t="s">
        <v>46</v>
      </c>
      <c r="E20" s="167"/>
      <c r="F20" s="167"/>
      <c r="G20" s="167"/>
      <c r="H20" s="167"/>
      <c r="I20" s="167"/>
      <c r="J20" s="218">
        <v>0</v>
      </c>
      <c r="K20" s="168"/>
      <c r="L20" s="80"/>
      <c r="M20" s="80"/>
      <c r="N20" s="80"/>
      <c r="O20" s="81"/>
    </row>
    <row r="21" spans="1:15" ht="13.5" customHeight="1">
      <c r="A21" s="49"/>
      <c r="D21" s="242" t="s">
        <v>47</v>
      </c>
      <c r="E21" s="167"/>
      <c r="F21" s="167"/>
      <c r="G21" s="167"/>
      <c r="H21" s="167"/>
      <c r="I21" s="209"/>
      <c r="J21" s="215">
        <v>267</v>
      </c>
      <c r="K21" s="168"/>
      <c r="L21" s="80"/>
      <c r="M21" s="80"/>
      <c r="N21" s="80"/>
      <c r="O21" s="81"/>
    </row>
    <row r="22" spans="1:15" ht="13.5" customHeight="1">
      <c r="A22" s="49"/>
      <c r="D22" s="243" t="s">
        <v>48</v>
      </c>
      <c r="E22" s="167"/>
      <c r="F22" s="167"/>
      <c r="G22" s="167"/>
      <c r="H22" s="167"/>
      <c r="I22" s="167"/>
      <c r="J22" s="218">
        <v>0</v>
      </c>
      <c r="K22" s="168"/>
      <c r="L22" s="80"/>
      <c r="M22" s="80"/>
      <c r="N22" s="80"/>
      <c r="O22" s="81"/>
    </row>
    <row r="23" spans="1:15" ht="13.5" customHeight="1">
      <c r="A23" s="49"/>
      <c r="D23" s="242" t="s">
        <v>49</v>
      </c>
      <c r="E23" s="167"/>
      <c r="F23" s="167"/>
      <c r="G23" s="167"/>
      <c r="H23" s="167"/>
      <c r="I23" s="209"/>
      <c r="J23" s="215">
        <v>517</v>
      </c>
      <c r="K23" s="168"/>
      <c r="L23" s="80"/>
      <c r="M23" s="80"/>
      <c r="N23" s="80"/>
      <c r="O23" s="81"/>
    </row>
    <row r="24" spans="1:15" ht="13.5" customHeight="1">
      <c r="A24" s="49"/>
      <c r="D24" s="243" t="s">
        <v>50</v>
      </c>
      <c r="E24" s="167"/>
      <c r="F24" s="167"/>
      <c r="G24" s="167"/>
      <c r="H24" s="167"/>
      <c r="I24" s="167"/>
      <c r="J24" s="218">
        <v>0</v>
      </c>
      <c r="K24" s="168"/>
      <c r="L24" s="80"/>
      <c r="M24" s="80"/>
      <c r="N24" s="80"/>
      <c r="O24" s="81"/>
    </row>
    <row r="25" spans="1:15" ht="13.5" customHeight="1">
      <c r="A25" s="49"/>
      <c r="D25" s="242" t="s">
        <v>51</v>
      </c>
      <c r="E25" s="167"/>
      <c r="F25" s="167"/>
      <c r="G25" s="167"/>
      <c r="H25" s="167"/>
      <c r="I25" s="209"/>
      <c r="J25" s="215">
        <v>45</v>
      </c>
      <c r="K25" s="168"/>
      <c r="L25" s="80"/>
      <c r="M25" s="80"/>
      <c r="N25" s="80"/>
      <c r="O25" s="81"/>
    </row>
    <row r="26" spans="1:15" ht="13.5" customHeight="1">
      <c r="A26" s="49"/>
      <c r="D26" s="244" t="s">
        <v>25</v>
      </c>
      <c r="E26" s="167"/>
      <c r="F26" s="167"/>
      <c r="G26" s="167"/>
      <c r="H26" s="167"/>
      <c r="I26" s="168"/>
      <c r="J26" s="220">
        <f>SUM(J19:K25)</f>
        <v>1730</v>
      </c>
      <c r="K26" s="168"/>
      <c r="L26" s="80"/>
      <c r="M26" s="80"/>
      <c r="N26" s="80"/>
      <c r="O26" s="81"/>
    </row>
    <row r="27" spans="1:15" ht="7.5" customHeight="1">
      <c r="A27" s="49"/>
      <c r="E27" s="80"/>
      <c r="F27" s="80"/>
      <c r="G27" s="80"/>
      <c r="H27" s="80"/>
      <c r="I27" s="80"/>
      <c r="J27" s="80"/>
      <c r="K27" s="80"/>
      <c r="L27" s="80"/>
      <c r="M27" s="80"/>
      <c r="N27" s="80"/>
      <c r="O27" s="81"/>
    </row>
    <row r="28" spans="1:15" ht="13.5" customHeight="1">
      <c r="A28" s="49"/>
      <c r="C28" s="246" t="s">
        <v>52</v>
      </c>
      <c r="D28" s="183"/>
      <c r="E28" s="183"/>
      <c r="F28" s="183"/>
      <c r="G28" s="183"/>
      <c r="H28" s="80"/>
      <c r="I28" s="80"/>
      <c r="J28" s="80"/>
      <c r="K28" s="80"/>
      <c r="L28" s="80"/>
      <c r="M28" s="80"/>
      <c r="N28" s="80"/>
      <c r="O28" s="81"/>
    </row>
    <row r="29" spans="1:15" ht="13.5" customHeight="1">
      <c r="A29" s="49"/>
      <c r="C29" s="33"/>
      <c r="D29" s="242" t="s">
        <v>53</v>
      </c>
      <c r="E29" s="167"/>
      <c r="F29" s="167"/>
      <c r="G29" s="167"/>
      <c r="H29" s="167"/>
      <c r="I29" s="168"/>
      <c r="J29" s="215">
        <v>0</v>
      </c>
      <c r="K29" s="168"/>
      <c r="L29" s="80"/>
      <c r="M29" s="80"/>
      <c r="N29" s="80"/>
      <c r="O29" s="81"/>
    </row>
    <row r="30" spans="1:15" ht="7.5" customHeight="1">
      <c r="A30" s="49"/>
      <c r="E30" s="80"/>
      <c r="F30" s="80"/>
      <c r="G30" s="80"/>
      <c r="H30" s="80"/>
      <c r="I30" s="80"/>
      <c r="J30" s="80"/>
      <c r="K30" s="80"/>
      <c r="L30" s="80"/>
      <c r="M30" s="80"/>
      <c r="N30" s="80"/>
      <c r="O30" s="81"/>
    </row>
    <row r="31" spans="1:15" ht="18" customHeight="1">
      <c r="A31" s="49"/>
      <c r="C31" s="214" t="s">
        <v>54</v>
      </c>
      <c r="D31" s="183"/>
      <c r="E31" s="183"/>
      <c r="F31" s="183"/>
      <c r="G31" s="80"/>
      <c r="H31" s="80"/>
      <c r="I31" s="80"/>
      <c r="J31" s="80"/>
      <c r="K31" s="80"/>
      <c r="L31" s="80"/>
      <c r="M31" s="80"/>
      <c r="N31" s="80"/>
      <c r="O31" s="81"/>
    </row>
    <row r="32" spans="1:15" ht="13.5" customHeight="1">
      <c r="A32" s="49"/>
      <c r="D32" s="226" t="s">
        <v>23</v>
      </c>
      <c r="E32" s="167"/>
      <c r="F32" s="167"/>
      <c r="G32" s="167"/>
      <c r="H32" s="167"/>
      <c r="I32" s="168"/>
      <c r="J32" s="247">
        <v>1747</v>
      </c>
      <c r="K32" s="168"/>
      <c r="L32" s="80"/>
      <c r="M32" s="80"/>
      <c r="N32" s="80"/>
      <c r="O32" s="81"/>
    </row>
    <row r="33" spans="1:15" ht="13.5" customHeight="1">
      <c r="A33" s="49"/>
      <c r="D33" s="227" t="s">
        <v>24</v>
      </c>
      <c r="E33" s="167"/>
      <c r="F33" s="167"/>
      <c r="G33" s="167"/>
      <c r="H33" s="167"/>
      <c r="I33" s="168"/>
      <c r="J33" s="221">
        <v>278</v>
      </c>
      <c r="K33" s="168"/>
      <c r="L33" s="80"/>
      <c r="M33" s="80"/>
      <c r="N33" s="80"/>
      <c r="O33" s="81"/>
    </row>
    <row r="34" spans="1:15" ht="13.5" customHeight="1">
      <c r="A34" s="49"/>
      <c r="D34" s="228" t="s">
        <v>25</v>
      </c>
      <c r="E34" s="167"/>
      <c r="F34" s="167"/>
      <c r="G34" s="167"/>
      <c r="H34" s="167"/>
      <c r="I34" s="168"/>
      <c r="J34" s="245">
        <f>SUM(J32:K33)</f>
        <v>2025</v>
      </c>
      <c r="K34" s="168"/>
      <c r="L34" s="80"/>
      <c r="M34" s="80"/>
      <c r="N34" s="80"/>
      <c r="O34" s="81"/>
    </row>
    <row r="35" spans="1:15" ht="7.5" customHeight="1">
      <c r="A35" s="49"/>
      <c r="E35" s="80"/>
      <c r="F35" s="80"/>
      <c r="G35" s="80"/>
      <c r="H35" s="80"/>
      <c r="I35" s="80"/>
      <c r="J35" s="80"/>
      <c r="K35" s="80"/>
      <c r="L35" s="80"/>
      <c r="M35" s="80"/>
      <c r="N35" s="80"/>
      <c r="O35" s="81"/>
    </row>
    <row r="36" spans="1:15" ht="15.75" customHeight="1">
      <c r="A36" s="49"/>
      <c r="C36" s="214" t="s">
        <v>26</v>
      </c>
      <c r="D36" s="183"/>
      <c r="E36" s="183"/>
      <c r="F36" s="183"/>
      <c r="G36" s="183"/>
      <c r="H36" s="80"/>
      <c r="I36" s="80"/>
      <c r="J36" s="80"/>
      <c r="K36" s="80"/>
      <c r="L36" s="80"/>
      <c r="M36" s="80"/>
      <c r="N36" s="80"/>
      <c r="O36" s="81"/>
    </row>
    <row r="37" spans="1:15" ht="13.5" customHeight="1">
      <c r="A37" s="49"/>
      <c r="D37" s="226" t="s">
        <v>27</v>
      </c>
      <c r="E37" s="167"/>
      <c r="F37" s="167"/>
      <c r="G37" s="167"/>
      <c r="H37" s="167"/>
      <c r="I37" s="209"/>
      <c r="J37" s="215">
        <v>1222</v>
      </c>
      <c r="K37" s="168"/>
      <c r="L37" s="80"/>
      <c r="M37" s="80"/>
      <c r="N37" s="80"/>
      <c r="O37" s="81"/>
    </row>
    <row r="38" spans="1:15" ht="13.5" customHeight="1">
      <c r="A38" s="79"/>
      <c r="D38" s="227" t="s">
        <v>28</v>
      </c>
      <c r="E38" s="167"/>
      <c r="F38" s="167"/>
      <c r="G38" s="167"/>
      <c r="H38" s="167"/>
      <c r="I38" s="167"/>
      <c r="J38" s="218">
        <v>67</v>
      </c>
      <c r="K38" s="168"/>
      <c r="L38" s="80"/>
      <c r="M38" s="80"/>
      <c r="N38" s="80"/>
      <c r="O38" s="81"/>
    </row>
    <row r="39" spans="1:15" ht="13.5" customHeight="1">
      <c r="A39" s="49"/>
      <c r="B39" s="33"/>
      <c r="D39" s="226" t="s">
        <v>29</v>
      </c>
      <c r="E39" s="167"/>
      <c r="F39" s="167"/>
      <c r="G39" s="167"/>
      <c r="H39" s="167"/>
      <c r="I39" s="209"/>
      <c r="J39" s="215">
        <v>701</v>
      </c>
      <c r="K39" s="168"/>
      <c r="L39" s="80"/>
      <c r="M39" s="80"/>
      <c r="N39" s="80"/>
      <c r="O39" s="81"/>
    </row>
    <row r="40" spans="1:15" ht="13.5" customHeight="1">
      <c r="A40" s="49"/>
      <c r="B40" s="33"/>
      <c r="D40" s="227" t="s">
        <v>30</v>
      </c>
      <c r="E40" s="167"/>
      <c r="F40" s="167"/>
      <c r="G40" s="167"/>
      <c r="H40" s="167"/>
      <c r="I40" s="167"/>
      <c r="J40" s="218">
        <v>5</v>
      </c>
      <c r="K40" s="168"/>
      <c r="L40" s="80"/>
      <c r="M40" s="80"/>
      <c r="N40" s="80"/>
      <c r="O40" s="81"/>
    </row>
    <row r="41" spans="1:15" ht="13.5" customHeight="1">
      <c r="A41" s="49"/>
      <c r="B41" s="33"/>
      <c r="D41" s="226" t="s">
        <v>31</v>
      </c>
      <c r="E41" s="167"/>
      <c r="F41" s="167"/>
      <c r="G41" s="167"/>
      <c r="H41" s="167"/>
      <c r="I41" s="209"/>
      <c r="J41" s="215">
        <v>4</v>
      </c>
      <c r="K41" s="168"/>
      <c r="L41" s="80"/>
      <c r="M41" s="80"/>
      <c r="N41" s="80"/>
      <c r="O41" s="81"/>
    </row>
    <row r="42" spans="1:15" ht="13.5" customHeight="1">
      <c r="A42" s="49"/>
      <c r="B42" s="33"/>
      <c r="D42" s="227" t="s">
        <v>32</v>
      </c>
      <c r="E42" s="167"/>
      <c r="F42" s="167"/>
      <c r="G42" s="167"/>
      <c r="H42" s="167"/>
      <c r="I42" s="167"/>
      <c r="J42" s="218">
        <v>1</v>
      </c>
      <c r="K42" s="168"/>
      <c r="L42" s="80"/>
      <c r="M42" s="80"/>
      <c r="N42" s="80"/>
      <c r="O42" s="81"/>
    </row>
    <row r="43" spans="1:15" ht="13.5" customHeight="1">
      <c r="A43" s="49"/>
      <c r="B43" s="33"/>
      <c r="D43" s="226" t="s">
        <v>33</v>
      </c>
      <c r="E43" s="167"/>
      <c r="F43" s="167"/>
      <c r="G43" s="167"/>
      <c r="H43" s="167"/>
      <c r="I43" s="209"/>
      <c r="J43" s="215">
        <v>25</v>
      </c>
      <c r="K43" s="168"/>
      <c r="L43" s="80"/>
      <c r="M43" s="80"/>
      <c r="N43" s="80"/>
      <c r="O43" s="81"/>
    </row>
    <row r="44" spans="1:15" ht="13.5" customHeight="1">
      <c r="A44" s="49"/>
      <c r="D44" s="228" t="s">
        <v>25</v>
      </c>
      <c r="E44" s="167"/>
      <c r="F44" s="167"/>
      <c r="G44" s="167"/>
      <c r="H44" s="167"/>
      <c r="I44" s="209"/>
      <c r="J44" s="220">
        <f>SUM(J37:K43)</f>
        <v>2025</v>
      </c>
      <c r="K44" s="168"/>
      <c r="L44" s="80"/>
      <c r="M44" s="80"/>
      <c r="N44" s="80"/>
      <c r="O44" s="81"/>
    </row>
    <row r="45" spans="1:15" ht="6.75" customHeight="1">
      <c r="A45" s="63"/>
      <c r="B45" s="65"/>
      <c r="C45" s="65"/>
      <c r="D45" s="65"/>
      <c r="E45" s="84"/>
      <c r="F45" s="84"/>
      <c r="G45" s="84"/>
      <c r="H45" s="84"/>
      <c r="I45" s="84"/>
      <c r="J45" s="84"/>
      <c r="K45" s="84"/>
      <c r="L45" s="84"/>
      <c r="M45" s="84"/>
      <c r="N45" s="84"/>
      <c r="O45" s="85"/>
    </row>
    <row r="46" spans="1:15" ht="13.5" customHeight="1">
      <c r="A46" s="68" t="s">
        <v>34</v>
      </c>
    </row>
    <row r="47" spans="1:15" ht="13.5" customHeight="1">
      <c r="A47" s="222" t="s">
        <v>1008</v>
      </c>
      <c r="B47" s="177"/>
      <c r="C47" s="177"/>
      <c r="D47" s="177"/>
      <c r="E47" s="177"/>
      <c r="F47" s="177"/>
      <c r="G47" s="177"/>
      <c r="H47" s="177"/>
      <c r="I47" s="177"/>
      <c r="J47" s="177"/>
      <c r="K47" s="177"/>
      <c r="L47" s="177"/>
      <c r="M47" s="177"/>
      <c r="N47" s="177"/>
      <c r="O47" s="178"/>
    </row>
    <row r="48" spans="1:15" ht="13.5" customHeight="1">
      <c r="A48" s="172"/>
      <c r="B48" s="183"/>
      <c r="C48" s="183"/>
      <c r="D48" s="183"/>
      <c r="E48" s="183"/>
      <c r="F48" s="183"/>
      <c r="G48" s="183"/>
      <c r="H48" s="183"/>
      <c r="I48" s="183"/>
      <c r="J48" s="183"/>
      <c r="K48" s="183"/>
      <c r="L48" s="183"/>
      <c r="M48" s="183"/>
      <c r="N48" s="183"/>
      <c r="O48" s="184"/>
    </row>
    <row r="49" spans="1:26" ht="13.5" customHeight="1">
      <c r="A49" s="172"/>
      <c r="B49" s="183"/>
      <c r="C49" s="183"/>
      <c r="D49" s="183"/>
      <c r="E49" s="183"/>
      <c r="F49" s="183"/>
      <c r="G49" s="183"/>
      <c r="H49" s="183"/>
      <c r="I49" s="183"/>
      <c r="J49" s="183"/>
      <c r="K49" s="183"/>
      <c r="L49" s="183"/>
      <c r="M49" s="183"/>
      <c r="N49" s="183"/>
      <c r="O49" s="184"/>
    </row>
    <row r="50" spans="1:26" ht="13.5" customHeight="1">
      <c r="A50" s="172"/>
      <c r="B50" s="183"/>
      <c r="C50" s="183"/>
      <c r="D50" s="183"/>
      <c r="E50" s="183"/>
      <c r="F50" s="183"/>
      <c r="G50" s="183"/>
      <c r="H50" s="183"/>
      <c r="I50" s="183"/>
      <c r="J50" s="183"/>
      <c r="K50" s="183"/>
      <c r="L50" s="183"/>
      <c r="M50" s="183"/>
      <c r="N50" s="183"/>
      <c r="O50" s="184"/>
    </row>
    <row r="51" spans="1:26" ht="7.5" customHeight="1">
      <c r="A51" s="172"/>
      <c r="B51" s="183"/>
      <c r="C51" s="183"/>
      <c r="D51" s="183"/>
      <c r="E51" s="183"/>
      <c r="F51" s="183"/>
      <c r="G51" s="183"/>
      <c r="H51" s="183"/>
      <c r="I51" s="183"/>
      <c r="J51" s="183"/>
      <c r="K51" s="183"/>
      <c r="L51" s="183"/>
      <c r="M51" s="183"/>
      <c r="N51" s="183"/>
      <c r="O51" s="184"/>
    </row>
    <row r="52" spans="1:26" ht="7.5" customHeight="1">
      <c r="A52" s="172"/>
      <c r="B52" s="183"/>
      <c r="C52" s="183"/>
      <c r="D52" s="183"/>
      <c r="E52" s="183"/>
      <c r="F52" s="183"/>
      <c r="G52" s="183"/>
      <c r="H52" s="183"/>
      <c r="I52" s="183"/>
      <c r="J52" s="183"/>
      <c r="K52" s="183"/>
      <c r="L52" s="183"/>
      <c r="M52" s="183"/>
      <c r="N52" s="183"/>
      <c r="O52" s="184"/>
    </row>
    <row r="53" spans="1:26" ht="75" customHeight="1">
      <c r="A53" s="174"/>
      <c r="B53" s="193"/>
      <c r="C53" s="193"/>
      <c r="D53" s="193"/>
      <c r="E53" s="193"/>
      <c r="F53" s="193"/>
      <c r="G53" s="193"/>
      <c r="H53" s="193"/>
      <c r="I53" s="193"/>
      <c r="J53" s="193"/>
      <c r="K53" s="193"/>
      <c r="L53" s="193"/>
      <c r="M53" s="193"/>
      <c r="N53" s="193"/>
      <c r="O53" s="194"/>
    </row>
    <row r="54" spans="1:26" ht="7.5" customHeight="1">
      <c r="A54" s="86"/>
      <c r="B54" s="86"/>
      <c r="C54" s="86"/>
      <c r="D54" s="86"/>
      <c r="E54" s="86"/>
      <c r="F54" s="86"/>
      <c r="G54" s="86"/>
      <c r="H54" s="86"/>
      <c r="I54" s="86"/>
      <c r="J54" s="86"/>
      <c r="K54" s="86"/>
      <c r="L54" s="86"/>
      <c r="M54" s="86"/>
      <c r="N54" s="86"/>
      <c r="O54" s="86"/>
    </row>
    <row r="55" spans="1:26" ht="18" customHeight="1">
      <c r="A55" s="87" t="s">
        <v>55</v>
      </c>
      <c r="B55" s="88"/>
      <c r="C55" s="88"/>
      <c r="D55" s="88"/>
      <c r="E55" s="88"/>
      <c r="F55" s="89"/>
      <c r="G55" s="88"/>
      <c r="H55" s="88"/>
      <c r="I55" s="88"/>
      <c r="J55" s="88"/>
      <c r="K55" s="90"/>
      <c r="L55" s="68"/>
      <c r="M55" s="68"/>
      <c r="N55" s="91"/>
      <c r="O55" s="91"/>
      <c r="P55" s="68"/>
      <c r="Q55" s="68"/>
      <c r="R55" s="68"/>
      <c r="S55" s="68"/>
      <c r="T55" s="68"/>
      <c r="U55" s="68"/>
      <c r="V55" s="68"/>
      <c r="W55" s="68"/>
      <c r="X55" s="68"/>
      <c r="Y55" s="68"/>
      <c r="Z55" s="68"/>
    </row>
    <row r="56" spans="1:26" ht="10.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7:O53"/>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scale="98" orientation="portrait" r:id="rId1"/>
  <headerFoot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Normal="100" workbookViewId="0">
      <pane ySplit="5" topLeftCell="A6" activePane="bottomLeft" state="frozen"/>
      <selection pane="bottomLeft" activeCell="A33" sqref="A33:I50"/>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48" t="s">
        <v>16</v>
      </c>
      <c r="B1" s="167"/>
      <c r="C1" s="167"/>
      <c r="D1" s="167"/>
      <c r="E1" s="167"/>
      <c r="F1" s="209"/>
      <c r="G1" s="210" t="str">
        <f>'CONTACT INFORMATION'!$A$24</f>
        <v>Los Angeles</v>
      </c>
      <c r="H1" s="167"/>
      <c r="I1" s="168"/>
    </row>
    <row r="2" spans="1:26" ht="13.5" customHeight="1">
      <c r="A2" s="92"/>
      <c r="B2" s="92"/>
      <c r="C2" s="92"/>
      <c r="D2" s="92"/>
      <c r="E2" s="92"/>
      <c r="F2" s="92"/>
      <c r="G2" s="93"/>
      <c r="H2" s="93"/>
      <c r="I2" s="93"/>
    </row>
    <row r="3" spans="1:26" ht="12.75" customHeight="1">
      <c r="A3" s="249" t="s">
        <v>955</v>
      </c>
      <c r="B3" s="189"/>
      <c r="C3" s="189"/>
      <c r="D3" s="189"/>
      <c r="E3" s="189"/>
      <c r="F3" s="189"/>
      <c r="G3" s="189"/>
      <c r="H3" s="189"/>
      <c r="I3" s="190"/>
      <c r="J3" s="94"/>
      <c r="K3" s="94"/>
      <c r="L3" s="94"/>
      <c r="M3" s="94"/>
      <c r="N3" s="94"/>
      <c r="O3" s="94"/>
      <c r="P3" s="94"/>
      <c r="Q3" s="94"/>
      <c r="R3" s="94"/>
      <c r="S3" s="94"/>
      <c r="T3" s="94"/>
      <c r="U3" s="94"/>
      <c r="V3" s="94"/>
      <c r="W3" s="94"/>
      <c r="X3" s="94"/>
      <c r="Y3" s="94"/>
      <c r="Z3" s="94"/>
    </row>
    <row r="4" spans="1:26" ht="12.75" customHeight="1">
      <c r="A4" s="250" t="s">
        <v>56</v>
      </c>
      <c r="B4" s="197"/>
      <c r="C4" s="197"/>
      <c r="D4" s="197"/>
      <c r="E4" s="197"/>
      <c r="F4" s="197"/>
      <c r="G4" s="197"/>
      <c r="H4" s="197"/>
      <c r="I4" s="198"/>
      <c r="J4" s="94"/>
      <c r="K4" s="94"/>
      <c r="L4" s="94"/>
      <c r="M4" s="94"/>
      <c r="N4" s="94"/>
      <c r="O4" s="94"/>
      <c r="P4" s="94"/>
      <c r="Q4" s="94"/>
      <c r="R4" s="94"/>
      <c r="S4" s="94"/>
      <c r="T4" s="94"/>
      <c r="U4" s="94"/>
      <c r="V4" s="94"/>
      <c r="W4" s="94"/>
      <c r="X4" s="94"/>
      <c r="Y4" s="94"/>
      <c r="Z4" s="94"/>
    </row>
    <row r="5" spans="1:26" ht="21" customHeight="1">
      <c r="A5" s="251" t="s">
        <v>57</v>
      </c>
      <c r="B5" s="252"/>
      <c r="C5" s="252"/>
      <c r="D5" s="252"/>
      <c r="E5" s="252"/>
      <c r="F5" s="252"/>
      <c r="G5" s="252"/>
      <c r="H5" s="252"/>
      <c r="I5" s="253"/>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3" t="s">
        <v>58</v>
      </c>
      <c r="C8" s="183"/>
      <c r="D8" s="97"/>
      <c r="E8" s="254"/>
      <c r="F8" s="183"/>
      <c r="G8" s="183"/>
      <c r="H8" s="55"/>
      <c r="I8" s="96"/>
    </row>
    <row r="9" spans="1:26" ht="12.75" customHeight="1">
      <c r="A9" s="49"/>
      <c r="B9" s="59"/>
      <c r="C9" s="255" t="s">
        <v>59</v>
      </c>
      <c r="D9" s="167"/>
      <c r="E9" s="167"/>
      <c r="F9" s="168"/>
      <c r="G9" s="215">
        <v>1609</v>
      </c>
      <c r="H9" s="168"/>
      <c r="I9" s="96"/>
    </row>
    <row r="10" spans="1:26" ht="12.75" customHeight="1">
      <c r="A10" s="49"/>
      <c r="B10" s="59"/>
      <c r="C10" s="256" t="s">
        <v>60</v>
      </c>
      <c r="D10" s="167"/>
      <c r="E10" s="167"/>
      <c r="F10" s="168"/>
      <c r="G10" s="218">
        <v>423</v>
      </c>
      <c r="H10" s="168"/>
      <c r="I10" s="96"/>
    </row>
    <row r="11" spans="1:26" ht="12.75" customHeight="1">
      <c r="A11" s="49"/>
      <c r="B11" s="59"/>
      <c r="C11" s="255" t="s">
        <v>61</v>
      </c>
      <c r="D11" s="167"/>
      <c r="E11" s="167"/>
      <c r="F11" s="168"/>
      <c r="G11" s="215">
        <v>1</v>
      </c>
      <c r="H11" s="168"/>
      <c r="I11" s="96"/>
    </row>
    <row r="12" spans="1:26" ht="12.75" customHeight="1">
      <c r="A12" s="49"/>
      <c r="B12" s="33"/>
      <c r="C12" s="219" t="s">
        <v>25</v>
      </c>
      <c r="D12" s="167"/>
      <c r="E12" s="167"/>
      <c r="F12" s="168"/>
      <c r="G12" s="239">
        <f>SUM(G9:H11)</f>
        <v>2033</v>
      </c>
      <c r="H12" s="168"/>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46" t="s">
        <v>22</v>
      </c>
      <c r="C15" s="183"/>
      <c r="D15" s="183"/>
      <c r="E15" s="183"/>
      <c r="F15" s="183"/>
      <c r="G15" s="183"/>
      <c r="H15" s="183"/>
      <c r="I15" s="184"/>
    </row>
    <row r="16" spans="1:26" ht="12.75" customHeight="1">
      <c r="A16" s="49"/>
      <c r="C16" s="216" t="s">
        <v>23</v>
      </c>
      <c r="D16" s="167"/>
      <c r="E16" s="167"/>
      <c r="F16" s="168"/>
      <c r="G16" s="215">
        <v>1747</v>
      </c>
      <c r="H16" s="168"/>
      <c r="I16" s="53"/>
    </row>
    <row r="17" spans="1:9" ht="12.75" customHeight="1">
      <c r="A17" s="49"/>
      <c r="C17" s="217" t="s">
        <v>24</v>
      </c>
      <c r="D17" s="167"/>
      <c r="E17" s="167"/>
      <c r="F17" s="168"/>
      <c r="G17" s="218">
        <v>278</v>
      </c>
      <c r="H17" s="168"/>
      <c r="I17" s="53"/>
    </row>
    <row r="18" spans="1:9" ht="12.75" customHeight="1">
      <c r="A18" s="49"/>
      <c r="C18" s="219" t="s">
        <v>25</v>
      </c>
      <c r="D18" s="167"/>
      <c r="E18" s="167"/>
      <c r="F18" s="168"/>
      <c r="G18" s="220">
        <f>SUM(G16:H17)</f>
        <v>2025</v>
      </c>
      <c r="H18" s="168"/>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216" t="s">
        <v>29</v>
      </c>
      <c r="D22" s="167"/>
      <c r="E22" s="167"/>
      <c r="F22" s="168"/>
      <c r="G22" s="215">
        <v>701</v>
      </c>
      <c r="H22" s="168"/>
      <c r="I22" s="53"/>
    </row>
    <row r="23" spans="1:9" ht="12.75" customHeight="1">
      <c r="A23" s="49"/>
      <c r="C23" s="217" t="s">
        <v>28</v>
      </c>
      <c r="D23" s="167"/>
      <c r="E23" s="167"/>
      <c r="F23" s="168"/>
      <c r="G23" s="218">
        <v>67</v>
      </c>
      <c r="H23" s="168"/>
      <c r="I23" s="53"/>
    </row>
    <row r="24" spans="1:9" ht="12.75" customHeight="1">
      <c r="A24" s="49"/>
      <c r="C24" s="216" t="s">
        <v>27</v>
      </c>
      <c r="D24" s="167"/>
      <c r="E24" s="167"/>
      <c r="F24" s="168"/>
      <c r="G24" s="215">
        <v>1222</v>
      </c>
      <c r="H24" s="168"/>
      <c r="I24" s="53"/>
    </row>
    <row r="25" spans="1:9" ht="12.75" customHeight="1">
      <c r="A25" s="49"/>
      <c r="C25" s="217" t="s">
        <v>50</v>
      </c>
      <c r="D25" s="167"/>
      <c r="E25" s="167"/>
      <c r="F25" s="168"/>
      <c r="G25" s="218">
        <v>35</v>
      </c>
      <c r="H25" s="168"/>
      <c r="I25" s="53"/>
    </row>
    <row r="26" spans="1:9" ht="12.75" customHeight="1">
      <c r="A26" s="49"/>
      <c r="C26" s="219" t="s">
        <v>25</v>
      </c>
      <c r="D26" s="167"/>
      <c r="E26" s="167"/>
      <c r="F26" s="168"/>
      <c r="G26" s="220">
        <f>SUM(G22:H25)</f>
        <v>2025</v>
      </c>
      <c r="H26" s="168"/>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57" t="s">
        <v>34</v>
      </c>
      <c r="B31" s="183"/>
      <c r="C31" s="183"/>
      <c r="D31" s="183"/>
      <c r="E31" s="183"/>
      <c r="F31" s="183"/>
      <c r="G31" s="183"/>
      <c r="H31" s="183"/>
      <c r="I31" s="183"/>
    </row>
    <row r="32" spans="1:9" ht="13.5" customHeight="1">
      <c r="A32" s="193"/>
      <c r="B32" s="193"/>
      <c r="C32" s="193"/>
      <c r="D32" s="193"/>
      <c r="E32" s="193"/>
      <c r="F32" s="193"/>
      <c r="G32" s="193"/>
      <c r="H32" s="193"/>
      <c r="I32" s="193"/>
    </row>
    <row r="33" spans="1:9" ht="12.75" customHeight="1">
      <c r="A33" s="222" t="s">
        <v>1038</v>
      </c>
      <c r="B33" s="177"/>
      <c r="C33" s="177"/>
      <c r="D33" s="177"/>
      <c r="E33" s="177"/>
      <c r="F33" s="177"/>
      <c r="G33" s="177"/>
      <c r="H33" s="177"/>
      <c r="I33" s="178"/>
    </row>
    <row r="34" spans="1:9" ht="12.75" customHeight="1">
      <c r="A34" s="172"/>
      <c r="B34" s="183"/>
      <c r="C34" s="183"/>
      <c r="D34" s="183"/>
      <c r="E34" s="183"/>
      <c r="F34" s="183"/>
      <c r="G34" s="183"/>
      <c r="H34" s="183"/>
      <c r="I34" s="184"/>
    </row>
    <row r="35" spans="1:9" ht="12.75" customHeight="1">
      <c r="A35" s="172"/>
      <c r="B35" s="183"/>
      <c r="C35" s="183"/>
      <c r="D35" s="183"/>
      <c r="E35" s="183"/>
      <c r="F35" s="183"/>
      <c r="G35" s="183"/>
      <c r="H35" s="183"/>
      <c r="I35" s="184"/>
    </row>
    <row r="36" spans="1:9" ht="12.75" customHeight="1">
      <c r="A36" s="172"/>
      <c r="B36" s="183"/>
      <c r="C36" s="183"/>
      <c r="D36" s="183"/>
      <c r="E36" s="183"/>
      <c r="F36" s="183"/>
      <c r="G36" s="183"/>
      <c r="H36" s="183"/>
      <c r="I36" s="184"/>
    </row>
    <row r="37" spans="1:9" ht="12.75" customHeight="1">
      <c r="A37" s="172"/>
      <c r="B37" s="183"/>
      <c r="C37" s="183"/>
      <c r="D37" s="183"/>
      <c r="E37" s="183"/>
      <c r="F37" s="183"/>
      <c r="G37" s="183"/>
      <c r="H37" s="183"/>
      <c r="I37" s="184"/>
    </row>
    <row r="38" spans="1:9" ht="12.75" customHeight="1">
      <c r="A38" s="172"/>
      <c r="B38" s="183"/>
      <c r="C38" s="183"/>
      <c r="D38" s="183"/>
      <c r="E38" s="183"/>
      <c r="F38" s="183"/>
      <c r="G38" s="183"/>
      <c r="H38" s="183"/>
      <c r="I38" s="184"/>
    </row>
    <row r="39" spans="1:9" ht="12.75" customHeight="1">
      <c r="A39" s="172"/>
      <c r="B39" s="183"/>
      <c r="C39" s="183"/>
      <c r="D39" s="183"/>
      <c r="E39" s="183"/>
      <c r="F39" s="183"/>
      <c r="G39" s="183"/>
      <c r="H39" s="183"/>
      <c r="I39" s="184"/>
    </row>
    <row r="40" spans="1:9" ht="12.75" customHeight="1">
      <c r="A40" s="172"/>
      <c r="B40" s="183"/>
      <c r="C40" s="183"/>
      <c r="D40" s="183"/>
      <c r="E40" s="183"/>
      <c r="F40" s="183"/>
      <c r="G40" s="183"/>
      <c r="H40" s="183"/>
      <c r="I40" s="184"/>
    </row>
    <row r="41" spans="1:9" ht="12.75" customHeight="1">
      <c r="A41" s="172"/>
      <c r="B41" s="183"/>
      <c r="C41" s="183"/>
      <c r="D41" s="183"/>
      <c r="E41" s="183"/>
      <c r="F41" s="183"/>
      <c r="G41" s="183"/>
      <c r="H41" s="183"/>
      <c r="I41" s="184"/>
    </row>
    <row r="42" spans="1:9" ht="12.75" customHeight="1">
      <c r="A42" s="172"/>
      <c r="B42" s="183"/>
      <c r="C42" s="183"/>
      <c r="D42" s="183"/>
      <c r="E42" s="183"/>
      <c r="F42" s="183"/>
      <c r="G42" s="183"/>
      <c r="H42" s="183"/>
      <c r="I42" s="184"/>
    </row>
    <row r="43" spans="1:9" ht="12.75" hidden="1" customHeight="1">
      <c r="A43" s="172"/>
      <c r="B43" s="183"/>
      <c r="C43" s="183"/>
      <c r="D43" s="183"/>
      <c r="E43" s="183"/>
      <c r="F43" s="183"/>
      <c r="G43" s="183"/>
      <c r="H43" s="183"/>
      <c r="I43" s="184"/>
    </row>
    <row r="44" spans="1:9" ht="12.75" hidden="1" customHeight="1">
      <c r="A44" s="172"/>
      <c r="B44" s="183"/>
      <c r="C44" s="183"/>
      <c r="D44" s="183"/>
      <c r="E44" s="183"/>
      <c r="F44" s="183"/>
      <c r="G44" s="183"/>
      <c r="H44" s="183"/>
      <c r="I44" s="184"/>
    </row>
    <row r="45" spans="1:9" ht="12.75" hidden="1" customHeight="1">
      <c r="A45" s="172"/>
      <c r="B45" s="183"/>
      <c r="C45" s="183"/>
      <c r="D45" s="183"/>
      <c r="E45" s="183"/>
      <c r="F45" s="183"/>
      <c r="G45" s="183"/>
      <c r="H45" s="183"/>
      <c r="I45" s="184"/>
    </row>
    <row r="46" spans="1:9" ht="12.75" hidden="1" customHeight="1">
      <c r="A46" s="172"/>
      <c r="B46" s="183"/>
      <c r="C46" s="183"/>
      <c r="D46" s="183"/>
      <c r="E46" s="183"/>
      <c r="F46" s="183"/>
      <c r="G46" s="183"/>
      <c r="H46" s="183"/>
      <c r="I46" s="184"/>
    </row>
    <row r="47" spans="1:9" ht="12.75" hidden="1" customHeight="1">
      <c r="A47" s="172"/>
      <c r="B47" s="183"/>
      <c r="C47" s="183"/>
      <c r="D47" s="183"/>
      <c r="E47" s="183"/>
      <c r="F47" s="183"/>
      <c r="G47" s="183"/>
      <c r="H47" s="183"/>
      <c r="I47" s="184"/>
    </row>
    <row r="48" spans="1:9" ht="12.75" hidden="1" customHeight="1">
      <c r="A48" s="172"/>
      <c r="B48" s="183"/>
      <c r="C48" s="183"/>
      <c r="D48" s="183"/>
      <c r="E48" s="183"/>
      <c r="F48" s="183"/>
      <c r="G48" s="183"/>
      <c r="H48" s="183"/>
      <c r="I48" s="184"/>
    </row>
    <row r="49" spans="1:9" ht="12.75" hidden="1" customHeight="1">
      <c r="A49" s="172"/>
      <c r="B49" s="183"/>
      <c r="C49" s="183"/>
      <c r="D49" s="183"/>
      <c r="E49" s="183"/>
      <c r="F49" s="183"/>
      <c r="G49" s="183"/>
      <c r="H49" s="183"/>
      <c r="I49" s="184"/>
    </row>
    <row r="50" spans="1:9" ht="12.75" customHeight="1">
      <c r="A50" s="174"/>
      <c r="B50" s="193"/>
      <c r="C50" s="193"/>
      <c r="D50" s="193"/>
      <c r="E50" s="193"/>
      <c r="F50" s="193"/>
      <c r="G50" s="193"/>
      <c r="H50" s="193"/>
      <c r="I50" s="194"/>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xr:uid="{00000000-0004-0000-0300-000000000000}"/>
  </hyperlinks>
  <pageMargins left="0.7" right="0.7" top="0.75" bottom="0.5" header="0" footer="0"/>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zoomScaleNormal="100" workbookViewId="0">
      <selection activeCell="A3" sqref="A3:J3"/>
    </sheetView>
  </sheetViews>
  <sheetFormatPr defaultColWidth="12.5703125" defaultRowHeight="15" customHeight="1"/>
  <cols>
    <col min="1" max="26" width="9.140625" customWidth="1"/>
  </cols>
  <sheetData>
    <row r="1" spans="1:15" ht="12.75" customHeight="1">
      <c r="A1" s="229" t="s">
        <v>62</v>
      </c>
      <c r="B1" s="167"/>
      <c r="C1" s="167"/>
      <c r="D1" s="167"/>
      <c r="E1" s="167"/>
      <c r="F1" s="167"/>
      <c r="G1" s="209"/>
      <c r="H1" s="230" t="str">
        <f>'CONTACT INFORMATION'!$A$24</f>
        <v>Los Angeles</v>
      </c>
      <c r="I1" s="167"/>
      <c r="J1" s="168"/>
      <c r="K1" s="100"/>
      <c r="L1" s="68"/>
    </row>
    <row r="2" spans="1:15" ht="7.5" customHeight="1">
      <c r="A2" s="76"/>
      <c r="B2" s="76"/>
      <c r="C2" s="76"/>
      <c r="D2" s="76"/>
      <c r="E2" s="76"/>
      <c r="F2" s="76"/>
      <c r="G2" s="76"/>
      <c r="H2" s="76"/>
      <c r="I2" s="76"/>
      <c r="J2" s="76"/>
      <c r="K2" s="68"/>
      <c r="L2" s="68"/>
    </row>
    <row r="3" spans="1:15" ht="12.75" customHeight="1">
      <c r="A3" s="258" t="s">
        <v>63</v>
      </c>
      <c r="B3" s="189"/>
      <c r="C3" s="189"/>
      <c r="D3" s="189"/>
      <c r="E3" s="189"/>
      <c r="F3" s="189"/>
      <c r="G3" s="189"/>
      <c r="H3" s="189"/>
      <c r="I3" s="189"/>
      <c r="J3" s="190"/>
    </row>
    <row r="4" spans="1:15" ht="12.75" customHeight="1">
      <c r="A4" s="101"/>
      <c r="B4" s="102"/>
      <c r="C4" s="102"/>
      <c r="D4" s="102"/>
      <c r="E4" s="102"/>
      <c r="F4" s="102"/>
      <c r="G4" s="102"/>
      <c r="H4" s="102"/>
      <c r="I4" s="102"/>
      <c r="J4" s="103"/>
    </row>
    <row r="5" spans="1:15" ht="15" customHeight="1">
      <c r="A5" s="259" t="s">
        <v>64</v>
      </c>
      <c r="B5" s="177"/>
      <c r="C5" s="177"/>
      <c r="D5" s="177"/>
      <c r="E5" s="177"/>
      <c r="F5" s="177"/>
      <c r="G5" s="177"/>
      <c r="H5" s="177"/>
      <c r="I5" s="177"/>
      <c r="J5" s="178"/>
    </row>
    <row r="6" spans="1:15" ht="15" customHeight="1">
      <c r="A6" s="172"/>
      <c r="B6" s="183"/>
      <c r="C6" s="183"/>
      <c r="D6" s="183"/>
      <c r="E6" s="183"/>
      <c r="F6" s="183"/>
      <c r="G6" s="183"/>
      <c r="H6" s="183"/>
      <c r="I6" s="183"/>
      <c r="J6" s="184"/>
    </row>
    <row r="7" spans="1:15" ht="15" customHeight="1">
      <c r="A7" s="174"/>
      <c r="B7" s="193"/>
      <c r="C7" s="193"/>
      <c r="D7" s="193"/>
      <c r="E7" s="193"/>
      <c r="F7" s="193"/>
      <c r="G7" s="193"/>
      <c r="H7" s="193"/>
      <c r="I7" s="193"/>
      <c r="J7" s="194"/>
    </row>
    <row r="8" spans="1:15" ht="15" customHeight="1">
      <c r="A8" s="222" t="s">
        <v>1037</v>
      </c>
      <c r="B8" s="177"/>
      <c r="C8" s="177"/>
      <c r="D8" s="177"/>
      <c r="E8" s="177"/>
      <c r="F8" s="177"/>
      <c r="G8" s="177"/>
      <c r="H8" s="177"/>
      <c r="I8" s="177"/>
      <c r="J8" s="178"/>
      <c r="O8" s="86"/>
    </row>
    <row r="9" spans="1:15" ht="15" customHeight="1">
      <c r="A9" s="172"/>
      <c r="B9" s="183"/>
      <c r="C9" s="183"/>
      <c r="D9" s="183"/>
      <c r="E9" s="183"/>
      <c r="F9" s="183"/>
      <c r="G9" s="183"/>
      <c r="H9" s="183"/>
      <c r="I9" s="183"/>
      <c r="J9" s="184"/>
    </row>
    <row r="10" spans="1:15" ht="14.25" customHeight="1">
      <c r="A10" s="172"/>
      <c r="B10" s="183"/>
      <c r="C10" s="183"/>
      <c r="D10" s="183"/>
      <c r="E10" s="183"/>
      <c r="F10" s="183"/>
      <c r="G10" s="183"/>
      <c r="H10" s="183"/>
      <c r="I10" s="183"/>
      <c r="J10" s="184"/>
    </row>
    <row r="11" spans="1:15" ht="12.75" customHeight="1">
      <c r="A11" s="172"/>
      <c r="B11" s="183"/>
      <c r="C11" s="183"/>
      <c r="D11" s="183"/>
      <c r="E11" s="183"/>
      <c r="F11" s="183"/>
      <c r="G11" s="183"/>
      <c r="H11" s="183"/>
      <c r="I11" s="183"/>
      <c r="J11" s="184"/>
    </row>
    <row r="12" spans="1:15" ht="12.75" customHeight="1">
      <c r="A12" s="172"/>
      <c r="B12" s="183"/>
      <c r="C12" s="183"/>
      <c r="D12" s="183"/>
      <c r="E12" s="183"/>
      <c r="F12" s="183"/>
      <c r="G12" s="183"/>
      <c r="H12" s="183"/>
      <c r="I12" s="183"/>
      <c r="J12" s="184"/>
    </row>
    <row r="13" spans="1:15" ht="12.75" customHeight="1">
      <c r="A13" s="172"/>
      <c r="B13" s="183"/>
      <c r="C13" s="183"/>
      <c r="D13" s="183"/>
      <c r="E13" s="183"/>
      <c r="F13" s="183"/>
      <c r="G13" s="183"/>
      <c r="H13" s="183"/>
      <c r="I13" s="183"/>
      <c r="J13" s="184"/>
    </row>
    <row r="14" spans="1:15" ht="12.75" customHeight="1">
      <c r="A14" s="172"/>
      <c r="B14" s="183"/>
      <c r="C14" s="183"/>
      <c r="D14" s="183"/>
      <c r="E14" s="183"/>
      <c r="F14" s="183"/>
      <c r="G14" s="183"/>
      <c r="H14" s="183"/>
      <c r="I14" s="183"/>
      <c r="J14" s="184"/>
    </row>
    <row r="15" spans="1:15" ht="12.75" customHeight="1">
      <c r="A15" s="172"/>
      <c r="B15" s="183"/>
      <c r="C15" s="183"/>
      <c r="D15" s="183"/>
      <c r="E15" s="183"/>
      <c r="F15" s="183"/>
      <c r="G15" s="183"/>
      <c r="H15" s="183"/>
      <c r="I15" s="183"/>
      <c r="J15" s="184"/>
    </row>
    <row r="16" spans="1:15" ht="12.75" customHeight="1">
      <c r="A16" s="172"/>
      <c r="B16" s="183"/>
      <c r="C16" s="183"/>
      <c r="D16" s="183"/>
      <c r="E16" s="183"/>
      <c r="F16" s="183"/>
      <c r="G16" s="183"/>
      <c r="H16" s="183"/>
      <c r="I16" s="183"/>
      <c r="J16" s="184"/>
    </row>
    <row r="17" spans="1:10" ht="12.75" customHeight="1">
      <c r="A17" s="172"/>
      <c r="B17" s="183"/>
      <c r="C17" s="183"/>
      <c r="D17" s="183"/>
      <c r="E17" s="183"/>
      <c r="F17" s="183"/>
      <c r="G17" s="183"/>
      <c r="H17" s="183"/>
      <c r="I17" s="183"/>
      <c r="J17" s="184"/>
    </row>
    <row r="18" spans="1:10" ht="12.75" customHeight="1">
      <c r="A18" s="172"/>
      <c r="B18" s="183"/>
      <c r="C18" s="183"/>
      <c r="D18" s="183"/>
      <c r="E18" s="183"/>
      <c r="F18" s="183"/>
      <c r="G18" s="183"/>
      <c r="H18" s="183"/>
      <c r="I18" s="183"/>
      <c r="J18" s="184"/>
    </row>
    <row r="19" spans="1:10" ht="12.75" customHeight="1">
      <c r="A19" s="172"/>
      <c r="B19" s="183"/>
      <c r="C19" s="183"/>
      <c r="D19" s="183"/>
      <c r="E19" s="183"/>
      <c r="F19" s="183"/>
      <c r="G19" s="183"/>
      <c r="H19" s="183"/>
      <c r="I19" s="183"/>
      <c r="J19" s="184"/>
    </row>
    <row r="20" spans="1:10" ht="12.75" customHeight="1">
      <c r="A20" s="172"/>
      <c r="B20" s="183"/>
      <c r="C20" s="183"/>
      <c r="D20" s="183"/>
      <c r="E20" s="183"/>
      <c r="F20" s="183"/>
      <c r="G20" s="183"/>
      <c r="H20" s="183"/>
      <c r="I20" s="183"/>
      <c r="J20" s="184"/>
    </row>
    <row r="21" spans="1:10" ht="12.75" customHeight="1">
      <c r="A21" s="172"/>
      <c r="B21" s="183"/>
      <c r="C21" s="183"/>
      <c r="D21" s="183"/>
      <c r="E21" s="183"/>
      <c r="F21" s="183"/>
      <c r="G21" s="183"/>
      <c r="H21" s="183"/>
      <c r="I21" s="183"/>
      <c r="J21" s="184"/>
    </row>
    <row r="22" spans="1:10" ht="12.75" customHeight="1">
      <c r="A22" s="172"/>
      <c r="B22" s="183"/>
      <c r="C22" s="183"/>
      <c r="D22" s="183"/>
      <c r="E22" s="183"/>
      <c r="F22" s="183"/>
      <c r="G22" s="183"/>
      <c r="H22" s="183"/>
      <c r="I22" s="183"/>
      <c r="J22" s="184"/>
    </row>
    <row r="23" spans="1:10" ht="12.75" customHeight="1">
      <c r="A23" s="172"/>
      <c r="B23" s="183"/>
      <c r="C23" s="183"/>
      <c r="D23" s="183"/>
      <c r="E23" s="183"/>
      <c r="F23" s="183"/>
      <c r="G23" s="183"/>
      <c r="H23" s="183"/>
      <c r="I23" s="183"/>
      <c r="J23" s="184"/>
    </row>
    <row r="24" spans="1:10" ht="12.75" customHeight="1">
      <c r="A24" s="172"/>
      <c r="B24" s="183"/>
      <c r="C24" s="183"/>
      <c r="D24" s="183"/>
      <c r="E24" s="183"/>
      <c r="F24" s="183"/>
      <c r="G24" s="183"/>
      <c r="H24" s="183"/>
      <c r="I24" s="183"/>
      <c r="J24" s="184"/>
    </row>
    <row r="25" spans="1:10" ht="12.75" customHeight="1">
      <c r="A25" s="172"/>
      <c r="B25" s="183"/>
      <c r="C25" s="183"/>
      <c r="D25" s="183"/>
      <c r="E25" s="183"/>
      <c r="F25" s="183"/>
      <c r="G25" s="183"/>
      <c r="H25" s="183"/>
      <c r="I25" s="183"/>
      <c r="J25" s="184"/>
    </row>
    <row r="26" spans="1:10" ht="12.75" customHeight="1">
      <c r="A26" s="172"/>
      <c r="B26" s="183"/>
      <c r="C26" s="183"/>
      <c r="D26" s="183"/>
      <c r="E26" s="183"/>
      <c r="F26" s="183"/>
      <c r="G26" s="183"/>
      <c r="H26" s="183"/>
      <c r="I26" s="183"/>
      <c r="J26" s="184"/>
    </row>
    <row r="27" spans="1:10" ht="12.75" customHeight="1">
      <c r="A27" s="172"/>
      <c r="B27" s="183"/>
      <c r="C27" s="183"/>
      <c r="D27" s="183"/>
      <c r="E27" s="183"/>
      <c r="F27" s="183"/>
      <c r="G27" s="183"/>
      <c r="H27" s="183"/>
      <c r="I27" s="183"/>
      <c r="J27" s="184"/>
    </row>
    <row r="28" spans="1:10" ht="12.75" customHeight="1">
      <c r="A28" s="172"/>
      <c r="B28" s="183"/>
      <c r="C28" s="183"/>
      <c r="D28" s="183"/>
      <c r="E28" s="183"/>
      <c r="F28" s="183"/>
      <c r="G28" s="183"/>
      <c r="H28" s="183"/>
      <c r="I28" s="183"/>
      <c r="J28" s="184"/>
    </row>
    <row r="29" spans="1:10" ht="12.75" customHeight="1">
      <c r="A29" s="172"/>
      <c r="B29" s="183"/>
      <c r="C29" s="183"/>
      <c r="D29" s="183"/>
      <c r="E29" s="183"/>
      <c r="F29" s="183"/>
      <c r="G29" s="183"/>
      <c r="H29" s="183"/>
      <c r="I29" s="183"/>
      <c r="J29" s="184"/>
    </row>
    <row r="30" spans="1:10" ht="12.75" customHeight="1">
      <c r="A30" s="172"/>
      <c r="B30" s="183"/>
      <c r="C30" s="183"/>
      <c r="D30" s="183"/>
      <c r="E30" s="183"/>
      <c r="F30" s="183"/>
      <c r="G30" s="183"/>
      <c r="H30" s="183"/>
      <c r="I30" s="183"/>
      <c r="J30" s="184"/>
    </row>
    <row r="31" spans="1:10" ht="12.75" customHeight="1">
      <c r="A31" s="172"/>
      <c r="B31" s="183"/>
      <c r="C31" s="183"/>
      <c r="D31" s="183"/>
      <c r="E31" s="183"/>
      <c r="F31" s="183"/>
      <c r="G31" s="183"/>
      <c r="H31" s="183"/>
      <c r="I31" s="183"/>
      <c r="J31" s="184"/>
    </row>
    <row r="32" spans="1:10" ht="12.75" customHeight="1">
      <c r="A32" s="172"/>
      <c r="B32" s="183"/>
      <c r="C32" s="183"/>
      <c r="D32" s="183"/>
      <c r="E32" s="183"/>
      <c r="F32" s="183"/>
      <c r="G32" s="183"/>
      <c r="H32" s="183"/>
      <c r="I32" s="183"/>
      <c r="J32" s="184"/>
    </row>
    <row r="33" spans="1:10" ht="12.75" customHeight="1">
      <c r="A33" s="172"/>
      <c r="B33" s="183"/>
      <c r="C33" s="183"/>
      <c r="D33" s="183"/>
      <c r="E33" s="183"/>
      <c r="F33" s="183"/>
      <c r="G33" s="183"/>
      <c r="H33" s="183"/>
      <c r="I33" s="183"/>
      <c r="J33" s="184"/>
    </row>
    <row r="34" spans="1:10" ht="12.75" customHeight="1">
      <c r="A34" s="172"/>
      <c r="B34" s="183"/>
      <c r="C34" s="183"/>
      <c r="D34" s="183"/>
      <c r="E34" s="183"/>
      <c r="F34" s="183"/>
      <c r="G34" s="183"/>
      <c r="H34" s="183"/>
      <c r="I34" s="183"/>
      <c r="J34" s="184"/>
    </row>
    <row r="35" spans="1:10" ht="12.75" customHeight="1">
      <c r="A35" s="172"/>
      <c r="B35" s="183"/>
      <c r="C35" s="183"/>
      <c r="D35" s="183"/>
      <c r="E35" s="183"/>
      <c r="F35" s="183"/>
      <c r="G35" s="183"/>
      <c r="H35" s="183"/>
      <c r="I35" s="183"/>
      <c r="J35" s="184"/>
    </row>
    <row r="36" spans="1:10" ht="12.75" customHeight="1">
      <c r="A36" s="172"/>
      <c r="B36" s="183"/>
      <c r="C36" s="183"/>
      <c r="D36" s="183"/>
      <c r="E36" s="183"/>
      <c r="F36" s="183"/>
      <c r="G36" s="183"/>
      <c r="H36" s="183"/>
      <c r="I36" s="183"/>
      <c r="J36" s="184"/>
    </row>
    <row r="37" spans="1:10" ht="12.75" customHeight="1">
      <c r="A37" s="172"/>
      <c r="B37" s="183"/>
      <c r="C37" s="183"/>
      <c r="D37" s="183"/>
      <c r="E37" s="183"/>
      <c r="F37" s="183"/>
      <c r="G37" s="183"/>
      <c r="H37" s="183"/>
      <c r="I37" s="183"/>
      <c r="J37" s="184"/>
    </row>
    <row r="38" spans="1:10" ht="12.75" customHeight="1">
      <c r="A38" s="172"/>
      <c r="B38" s="183"/>
      <c r="C38" s="183"/>
      <c r="D38" s="183"/>
      <c r="E38" s="183"/>
      <c r="F38" s="183"/>
      <c r="G38" s="183"/>
      <c r="H38" s="183"/>
      <c r="I38" s="183"/>
      <c r="J38" s="184"/>
    </row>
    <row r="39" spans="1:10" ht="12.75" customHeight="1">
      <c r="A39" s="172"/>
      <c r="B39" s="183"/>
      <c r="C39" s="183"/>
      <c r="D39" s="183"/>
      <c r="E39" s="183"/>
      <c r="F39" s="183"/>
      <c r="G39" s="183"/>
      <c r="H39" s="183"/>
      <c r="I39" s="183"/>
      <c r="J39" s="184"/>
    </row>
    <row r="40" spans="1:10" ht="12.75" customHeight="1">
      <c r="A40" s="172"/>
      <c r="B40" s="183"/>
      <c r="C40" s="183"/>
      <c r="D40" s="183"/>
      <c r="E40" s="183"/>
      <c r="F40" s="183"/>
      <c r="G40" s="183"/>
      <c r="H40" s="183"/>
      <c r="I40" s="183"/>
      <c r="J40" s="184"/>
    </row>
    <row r="41" spans="1:10" ht="12.75" customHeight="1">
      <c r="A41" s="172"/>
      <c r="B41" s="183"/>
      <c r="C41" s="183"/>
      <c r="D41" s="183"/>
      <c r="E41" s="183"/>
      <c r="F41" s="183"/>
      <c r="G41" s="183"/>
      <c r="H41" s="183"/>
      <c r="I41" s="183"/>
      <c r="J41" s="184"/>
    </row>
    <row r="42" spans="1:10" ht="12.75" customHeight="1">
      <c r="A42" s="172"/>
      <c r="B42" s="183"/>
      <c r="C42" s="183"/>
      <c r="D42" s="183"/>
      <c r="E42" s="183"/>
      <c r="F42" s="183"/>
      <c r="G42" s="183"/>
      <c r="H42" s="183"/>
      <c r="I42" s="183"/>
      <c r="J42" s="184"/>
    </row>
    <row r="43" spans="1:10" ht="12.75" customHeight="1">
      <c r="A43" s="172"/>
      <c r="B43" s="183"/>
      <c r="C43" s="183"/>
      <c r="D43" s="183"/>
      <c r="E43" s="183"/>
      <c r="F43" s="183"/>
      <c r="G43" s="183"/>
      <c r="H43" s="183"/>
      <c r="I43" s="183"/>
      <c r="J43" s="184"/>
    </row>
    <row r="44" spans="1:10" ht="12.75" customHeight="1">
      <c r="A44" s="172"/>
      <c r="B44" s="183"/>
      <c r="C44" s="183"/>
      <c r="D44" s="183"/>
      <c r="E44" s="183"/>
      <c r="F44" s="183"/>
      <c r="G44" s="183"/>
      <c r="H44" s="183"/>
      <c r="I44" s="183"/>
      <c r="J44" s="184"/>
    </row>
    <row r="45" spans="1:10" ht="12.75" customHeight="1">
      <c r="A45" s="172"/>
      <c r="B45" s="183"/>
      <c r="C45" s="183"/>
      <c r="D45" s="183"/>
      <c r="E45" s="183"/>
      <c r="F45" s="183"/>
      <c r="G45" s="183"/>
      <c r="H45" s="183"/>
      <c r="I45" s="183"/>
      <c r="J45" s="184"/>
    </row>
    <row r="46" spans="1:10" ht="12.75" customHeight="1">
      <c r="A46" s="172"/>
      <c r="B46" s="183"/>
      <c r="C46" s="183"/>
      <c r="D46" s="183"/>
      <c r="E46" s="183"/>
      <c r="F46" s="183"/>
      <c r="G46" s="183"/>
      <c r="H46" s="183"/>
      <c r="I46" s="183"/>
      <c r="J46" s="184"/>
    </row>
    <row r="47" spans="1:10" ht="12.75" customHeight="1">
      <c r="A47" s="172"/>
      <c r="B47" s="183"/>
      <c r="C47" s="183"/>
      <c r="D47" s="183"/>
      <c r="E47" s="183"/>
      <c r="F47" s="183"/>
      <c r="G47" s="183"/>
      <c r="H47" s="183"/>
      <c r="I47" s="183"/>
      <c r="J47" s="184"/>
    </row>
    <row r="48" spans="1:10" ht="12.75" customHeight="1">
      <c r="A48" s="172"/>
      <c r="B48" s="183"/>
      <c r="C48" s="183"/>
      <c r="D48" s="183"/>
      <c r="E48" s="183"/>
      <c r="F48" s="183"/>
      <c r="G48" s="183"/>
      <c r="H48" s="183"/>
      <c r="I48" s="183"/>
      <c r="J48" s="184"/>
    </row>
    <row r="49" spans="1:10" ht="12.75" customHeight="1">
      <c r="A49" s="172"/>
      <c r="B49" s="183"/>
      <c r="C49" s="183"/>
      <c r="D49" s="183"/>
      <c r="E49" s="183"/>
      <c r="F49" s="183"/>
      <c r="G49" s="183"/>
      <c r="H49" s="183"/>
      <c r="I49" s="183"/>
      <c r="J49" s="184"/>
    </row>
    <row r="50" spans="1:10" ht="12.75" customHeight="1">
      <c r="A50" s="172"/>
      <c r="B50" s="183"/>
      <c r="C50" s="183"/>
      <c r="D50" s="183"/>
      <c r="E50" s="183"/>
      <c r="F50" s="183"/>
      <c r="G50" s="183"/>
      <c r="H50" s="183"/>
      <c r="I50" s="183"/>
      <c r="J50" s="184"/>
    </row>
    <row r="51" spans="1:10" ht="12.75" customHeight="1">
      <c r="A51" s="172"/>
      <c r="B51" s="183"/>
      <c r="C51" s="183"/>
      <c r="D51" s="183"/>
      <c r="E51" s="183"/>
      <c r="F51" s="183"/>
      <c r="G51" s="183"/>
      <c r="H51" s="183"/>
      <c r="I51" s="183"/>
      <c r="J51" s="184"/>
    </row>
    <row r="52" spans="1:10" ht="12.75" customHeight="1">
      <c r="A52" s="172"/>
      <c r="B52" s="183"/>
      <c r="C52" s="183"/>
      <c r="D52" s="183"/>
      <c r="E52" s="183"/>
      <c r="F52" s="183"/>
      <c r="G52" s="183"/>
      <c r="H52" s="183"/>
      <c r="I52" s="183"/>
      <c r="J52" s="184"/>
    </row>
    <row r="53" spans="1:10" ht="12.75" customHeight="1">
      <c r="A53" s="172"/>
      <c r="B53" s="183"/>
      <c r="C53" s="183"/>
      <c r="D53" s="183"/>
      <c r="E53" s="183"/>
      <c r="F53" s="183"/>
      <c r="G53" s="183"/>
      <c r="H53" s="183"/>
      <c r="I53" s="183"/>
      <c r="J53" s="184"/>
    </row>
    <row r="54" spans="1:10" ht="12.75" customHeight="1">
      <c r="A54" s="172"/>
      <c r="B54" s="183"/>
      <c r="C54" s="183"/>
      <c r="D54" s="183"/>
      <c r="E54" s="183"/>
      <c r="F54" s="183"/>
      <c r="G54" s="183"/>
      <c r="H54" s="183"/>
      <c r="I54" s="183"/>
      <c r="J54" s="184"/>
    </row>
    <row r="55" spans="1:10" ht="12.75" customHeight="1">
      <c r="A55" s="172"/>
      <c r="B55" s="183"/>
      <c r="C55" s="183"/>
      <c r="D55" s="183"/>
      <c r="E55" s="183"/>
      <c r="F55" s="183"/>
      <c r="G55" s="183"/>
      <c r="H55" s="183"/>
      <c r="I55" s="183"/>
      <c r="J55" s="184"/>
    </row>
    <row r="56" spans="1:10" ht="12.75" customHeight="1">
      <c r="A56" s="174"/>
      <c r="B56" s="193"/>
      <c r="C56" s="193"/>
      <c r="D56" s="193"/>
      <c r="E56" s="193"/>
      <c r="F56" s="193"/>
      <c r="G56" s="193"/>
      <c r="H56" s="193"/>
      <c r="I56" s="193"/>
      <c r="J56" s="194"/>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5"/>
  <sheetViews>
    <sheetView showGridLines="0" view="pageBreakPreview" zoomScale="110" zoomScaleNormal="100" zoomScaleSheetLayoutView="110" workbookViewId="0">
      <selection activeCell="E812" sqref="E812:J813"/>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29" t="s">
        <v>65</v>
      </c>
      <c r="B1" s="167"/>
      <c r="C1" s="167"/>
      <c r="D1" s="167"/>
      <c r="E1" s="167"/>
      <c r="F1" s="167"/>
      <c r="G1" s="209"/>
      <c r="H1" s="230" t="str">
        <f>'CONTACT INFORMATION'!$A$24</f>
        <v>Los Angeles</v>
      </c>
      <c r="I1" s="167"/>
      <c r="J1" s="168"/>
    </row>
    <row r="2" spans="1:10" ht="9" customHeight="1"/>
    <row r="3" spans="1:10" ht="12" customHeight="1">
      <c r="A3" s="265" t="s">
        <v>66</v>
      </c>
      <c r="B3" s="183"/>
      <c r="C3" s="183"/>
      <c r="D3" s="183"/>
      <c r="E3" s="183"/>
      <c r="F3" s="183"/>
      <c r="G3" s="183"/>
      <c r="H3" s="183"/>
      <c r="I3" s="183"/>
      <c r="J3" s="183"/>
    </row>
    <row r="4" spans="1:10" ht="13.5" customHeight="1">
      <c r="A4" s="183"/>
      <c r="B4" s="183"/>
      <c r="C4" s="183"/>
      <c r="D4" s="183"/>
      <c r="E4" s="183"/>
      <c r="F4" s="183"/>
      <c r="G4" s="183"/>
      <c r="H4" s="183"/>
      <c r="I4" s="183"/>
      <c r="J4" s="183"/>
    </row>
    <row r="5" spans="1:10" ht="13.5" customHeight="1">
      <c r="A5" s="183"/>
      <c r="B5" s="183"/>
      <c r="C5" s="183"/>
      <c r="D5" s="183"/>
      <c r="E5" s="183"/>
      <c r="F5" s="183"/>
      <c r="G5" s="183"/>
      <c r="H5" s="183"/>
      <c r="I5" s="183"/>
      <c r="J5" s="183"/>
    </row>
    <row r="6" spans="1:10" ht="13.5" customHeight="1">
      <c r="A6" s="183"/>
      <c r="B6" s="183"/>
      <c r="C6" s="183"/>
      <c r="D6" s="183"/>
      <c r="E6" s="183"/>
      <c r="F6" s="183"/>
      <c r="G6" s="183"/>
      <c r="H6" s="183"/>
      <c r="I6" s="183"/>
      <c r="J6" s="183"/>
    </row>
    <row r="7" spans="1:10" ht="9" customHeight="1">
      <c r="A7" s="183"/>
      <c r="B7" s="183"/>
      <c r="C7" s="183"/>
      <c r="D7" s="183"/>
      <c r="E7" s="183"/>
      <c r="F7" s="183"/>
      <c r="G7" s="183"/>
      <c r="H7" s="183"/>
      <c r="I7" s="183"/>
      <c r="J7" s="183"/>
    </row>
    <row r="8" spans="1:10" ht="10.5" customHeight="1"/>
    <row r="9" spans="1:10" ht="13.5" customHeight="1">
      <c r="A9" s="201" t="s">
        <v>67</v>
      </c>
      <c r="B9" s="183"/>
      <c r="C9" s="183"/>
      <c r="D9" s="183"/>
      <c r="E9" s="183"/>
      <c r="F9" s="183"/>
      <c r="G9" s="183"/>
      <c r="H9" s="183"/>
      <c r="I9" s="183"/>
      <c r="J9" s="183"/>
    </row>
    <row r="10" spans="1:10" ht="13.5" customHeight="1">
      <c r="A10" s="183"/>
      <c r="B10" s="183"/>
      <c r="C10" s="183"/>
      <c r="D10" s="183"/>
      <c r="E10" s="183"/>
      <c r="F10" s="183"/>
      <c r="G10" s="183"/>
      <c r="H10" s="183"/>
      <c r="I10" s="183"/>
      <c r="J10" s="183"/>
    </row>
    <row r="11" spans="1:10" ht="13.5" customHeight="1">
      <c r="A11" s="183"/>
      <c r="B11" s="183"/>
      <c r="C11" s="183"/>
      <c r="D11" s="183"/>
      <c r="E11" s="183"/>
      <c r="F11" s="183"/>
      <c r="G11" s="183"/>
      <c r="H11" s="183"/>
      <c r="I11" s="183"/>
      <c r="J11" s="183"/>
    </row>
    <row r="12" spans="1:10" ht="12.75" customHeight="1">
      <c r="A12" s="32"/>
      <c r="B12" s="32"/>
      <c r="C12" s="32"/>
      <c r="D12" s="32"/>
      <c r="E12" s="32"/>
      <c r="F12" s="32"/>
      <c r="G12" s="32"/>
      <c r="H12" s="32"/>
      <c r="I12" s="32"/>
      <c r="J12" s="32"/>
    </row>
    <row r="13" spans="1:10" ht="12.75" customHeight="1">
      <c r="A13" s="266" t="s">
        <v>68</v>
      </c>
      <c r="B13" s="183"/>
      <c r="C13" s="183"/>
      <c r="D13" s="183"/>
      <c r="E13" s="183"/>
      <c r="F13" s="183"/>
      <c r="G13" s="183"/>
      <c r="H13" s="183"/>
      <c r="I13" s="183"/>
      <c r="J13" s="183"/>
    </row>
    <row r="14" spans="1:10" ht="18" customHeight="1">
      <c r="A14" s="104"/>
      <c r="B14" s="105" t="s">
        <v>69</v>
      </c>
      <c r="C14" s="267" t="s">
        <v>70</v>
      </c>
      <c r="D14" s="268"/>
      <c r="E14" s="268"/>
      <c r="F14" s="106"/>
      <c r="G14" s="105" t="s">
        <v>69</v>
      </c>
      <c r="H14" s="267" t="s">
        <v>70</v>
      </c>
      <c r="I14" s="268"/>
      <c r="J14" s="268"/>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67" t="s">
        <v>70</v>
      </c>
      <c r="D20" s="268"/>
      <c r="E20" s="268"/>
      <c r="F20" s="106"/>
      <c r="G20" s="105" t="s">
        <v>69</v>
      </c>
      <c r="H20" s="267" t="s">
        <v>70</v>
      </c>
      <c r="I20" s="268"/>
      <c r="J20" s="268"/>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67" t="s">
        <v>70</v>
      </c>
      <c r="D41" s="268"/>
      <c r="E41" s="268"/>
      <c r="F41" s="106"/>
      <c r="G41" s="105" t="s">
        <v>69</v>
      </c>
      <c r="H41" s="267" t="s">
        <v>70</v>
      </c>
      <c r="I41" s="268"/>
      <c r="J41" s="268"/>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201" t="s">
        <v>129</v>
      </c>
      <c r="B47" s="183"/>
      <c r="C47" s="183"/>
      <c r="D47" s="183"/>
      <c r="E47" s="183"/>
      <c r="F47" s="183"/>
      <c r="G47" s="183"/>
      <c r="H47" s="183"/>
      <c r="I47" s="183"/>
      <c r="J47" s="183"/>
    </row>
    <row r="48" spans="1:10" ht="12.75" customHeight="1">
      <c r="A48" s="183"/>
      <c r="B48" s="183"/>
      <c r="C48" s="183"/>
      <c r="D48" s="183"/>
      <c r="E48" s="183"/>
      <c r="F48" s="183"/>
      <c r="G48" s="183"/>
      <c r="H48" s="183"/>
      <c r="I48" s="183"/>
      <c r="J48" s="183"/>
    </row>
    <row r="49" spans="1:11" ht="12.75" customHeight="1">
      <c r="A49" s="183"/>
      <c r="B49" s="183"/>
      <c r="C49" s="183"/>
      <c r="D49" s="183"/>
      <c r="E49" s="183"/>
      <c r="F49" s="183"/>
      <c r="G49" s="183"/>
      <c r="H49" s="183"/>
      <c r="I49" s="183"/>
      <c r="J49" s="183"/>
    </row>
    <row r="50" spans="1:11" ht="12.75" customHeight="1">
      <c r="A50" s="183"/>
      <c r="B50" s="183"/>
      <c r="C50" s="183"/>
      <c r="D50" s="183"/>
      <c r="E50" s="183"/>
      <c r="F50" s="183"/>
      <c r="G50" s="183"/>
      <c r="H50" s="183"/>
      <c r="I50" s="183"/>
      <c r="J50" s="183"/>
    </row>
    <row r="51" spans="1:11" ht="12.75" customHeight="1">
      <c r="A51" s="183"/>
      <c r="B51" s="183"/>
      <c r="C51" s="183"/>
      <c r="D51" s="183"/>
      <c r="E51" s="183"/>
      <c r="F51" s="183"/>
      <c r="G51" s="183"/>
      <c r="H51" s="183"/>
      <c r="I51" s="183"/>
      <c r="J51" s="183"/>
    </row>
    <row r="52" spans="1:11" ht="12.75" hidden="1" customHeight="1">
      <c r="A52" s="183"/>
      <c r="B52" s="183"/>
      <c r="C52" s="183"/>
      <c r="D52" s="183"/>
      <c r="E52" s="183"/>
      <c r="F52" s="183"/>
      <c r="G52" s="183"/>
      <c r="H52" s="183"/>
      <c r="I52" s="183"/>
      <c r="J52" s="183"/>
    </row>
    <row r="53" spans="1:11" ht="12.75" hidden="1" customHeight="1">
      <c r="A53" s="183"/>
      <c r="B53" s="183"/>
      <c r="C53" s="183"/>
      <c r="D53" s="183"/>
      <c r="E53" s="183"/>
      <c r="F53" s="183"/>
      <c r="G53" s="183"/>
      <c r="H53" s="183"/>
      <c r="I53" s="183"/>
      <c r="J53" s="183"/>
    </row>
    <row r="54" spans="1:11" ht="12.75" hidden="1" customHeight="1">
      <c r="A54" s="183"/>
      <c r="B54" s="183"/>
      <c r="C54" s="183"/>
      <c r="D54" s="183"/>
      <c r="E54" s="183"/>
      <c r="F54" s="183"/>
      <c r="G54" s="183"/>
      <c r="H54" s="183"/>
      <c r="I54" s="183"/>
      <c r="J54" s="183"/>
    </row>
    <row r="55" spans="1:11" ht="12.75" hidden="1" customHeight="1">
      <c r="A55" s="183"/>
      <c r="B55" s="183"/>
      <c r="C55" s="183"/>
      <c r="D55" s="183"/>
      <c r="E55" s="183"/>
      <c r="F55" s="183"/>
      <c r="G55" s="183"/>
      <c r="H55" s="183"/>
      <c r="I55" s="183"/>
      <c r="J55" s="183"/>
    </row>
    <row r="56" spans="1:11" ht="31.5" customHeight="1">
      <c r="A56" s="183"/>
      <c r="B56" s="183"/>
      <c r="C56" s="183"/>
      <c r="D56" s="183"/>
      <c r="E56" s="183"/>
      <c r="F56" s="183"/>
      <c r="G56" s="183"/>
      <c r="H56" s="183"/>
      <c r="I56" s="183"/>
      <c r="J56" s="183"/>
    </row>
    <row r="57" spans="1:11" ht="12.75" customHeight="1">
      <c r="A57" s="201"/>
      <c r="B57" s="183"/>
      <c r="C57" s="183"/>
      <c r="D57" s="183"/>
      <c r="E57" s="183"/>
      <c r="F57" s="183"/>
      <c r="G57" s="183"/>
      <c r="H57" s="183"/>
      <c r="I57" s="183"/>
      <c r="J57" s="183"/>
      <c r="K57" s="183"/>
    </row>
    <row r="58" spans="1:11" ht="12.75" customHeight="1">
      <c r="A58" s="183"/>
      <c r="B58" s="183"/>
      <c r="C58" s="183"/>
      <c r="D58" s="183"/>
      <c r="E58" s="183"/>
      <c r="F58" s="183"/>
      <c r="G58" s="183"/>
      <c r="H58" s="183"/>
      <c r="I58" s="183"/>
      <c r="J58" s="183"/>
      <c r="K58" s="183"/>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69"/>
      <c r="J64" s="183"/>
    </row>
    <row r="65" spans="1:10" ht="15.75" customHeight="1">
      <c r="A65" s="229" t="s">
        <v>65</v>
      </c>
      <c r="B65" s="167"/>
      <c r="C65" s="167"/>
      <c r="D65" s="167"/>
      <c r="E65" s="167"/>
      <c r="F65" s="167"/>
      <c r="G65" s="209"/>
      <c r="H65" s="230" t="str">
        <f>'CONTACT INFORMATION'!$A$24</f>
        <v>Los Angeles</v>
      </c>
      <c r="I65" s="167"/>
      <c r="J65" s="168"/>
    </row>
    <row r="66" spans="1:10" ht="12" customHeight="1">
      <c r="A66" s="110"/>
      <c r="B66" s="110"/>
      <c r="C66" s="110"/>
      <c r="D66" s="110"/>
      <c r="E66" s="110"/>
      <c r="F66" s="110"/>
      <c r="G66" s="110"/>
      <c r="H66" s="110"/>
      <c r="I66" s="110"/>
      <c r="J66" s="110"/>
    </row>
    <row r="67" spans="1:10" ht="12.75" customHeight="1">
      <c r="B67" s="270" t="s">
        <v>130</v>
      </c>
      <c r="C67" s="183"/>
      <c r="D67" s="183"/>
      <c r="E67" s="183"/>
      <c r="F67" s="183"/>
      <c r="G67" s="183"/>
      <c r="H67" s="183"/>
      <c r="I67" s="183"/>
      <c r="J67" s="112"/>
    </row>
    <row r="68" spans="1:10" ht="12.75" customHeight="1">
      <c r="A68" s="112"/>
      <c r="B68" s="183"/>
      <c r="C68" s="183"/>
      <c r="D68" s="183"/>
      <c r="E68" s="183"/>
      <c r="F68" s="183"/>
      <c r="G68" s="183"/>
      <c r="H68" s="183"/>
      <c r="I68" s="183"/>
      <c r="J68" s="112"/>
    </row>
    <row r="69" spans="1:10" ht="12.75" customHeight="1">
      <c r="A69" s="112"/>
      <c r="B69" s="183"/>
      <c r="C69" s="183"/>
      <c r="D69" s="183"/>
      <c r="E69" s="183"/>
      <c r="F69" s="183"/>
      <c r="G69" s="183"/>
      <c r="H69" s="183"/>
      <c r="I69" s="183"/>
      <c r="J69" s="112"/>
    </row>
    <row r="70" spans="1:10" ht="12.75" customHeight="1">
      <c r="A70" s="112"/>
      <c r="B70" s="111"/>
      <c r="C70" s="111"/>
      <c r="D70" s="111"/>
      <c r="E70" s="111"/>
      <c r="F70" s="111"/>
      <c r="G70" s="111"/>
      <c r="H70" s="111"/>
      <c r="I70" s="111"/>
      <c r="J70" s="111"/>
    </row>
    <row r="71" spans="1:10" ht="12.75" customHeight="1">
      <c r="A71" s="112"/>
      <c r="B71" s="270" t="s">
        <v>131</v>
      </c>
      <c r="C71" s="183"/>
      <c r="D71" s="183"/>
      <c r="E71" s="183"/>
      <c r="F71" s="183"/>
      <c r="G71" s="183"/>
      <c r="H71" s="183"/>
      <c r="I71" s="183"/>
      <c r="J71" s="112"/>
    </row>
    <row r="72" spans="1:10" ht="12.75" customHeight="1">
      <c r="A72" s="112"/>
      <c r="B72" s="183"/>
      <c r="C72" s="183"/>
      <c r="D72" s="183"/>
      <c r="E72" s="183"/>
      <c r="F72" s="183"/>
      <c r="G72" s="183"/>
      <c r="H72" s="183"/>
      <c r="I72" s="183"/>
      <c r="J72" s="112"/>
    </row>
    <row r="73" spans="1:10" ht="12.75" customHeight="1">
      <c r="A73" s="112"/>
      <c r="B73" s="183"/>
      <c r="C73" s="183"/>
      <c r="D73" s="183"/>
      <c r="E73" s="183"/>
      <c r="F73" s="183"/>
      <c r="G73" s="183"/>
      <c r="H73" s="183"/>
      <c r="I73" s="183"/>
      <c r="J73" s="112"/>
    </row>
    <row r="74" spans="1:10" ht="12.75" customHeight="1">
      <c r="A74" s="112"/>
      <c r="B74" s="183"/>
      <c r="C74" s="183"/>
      <c r="D74" s="183"/>
      <c r="E74" s="183"/>
      <c r="F74" s="183"/>
      <c r="G74" s="183"/>
      <c r="H74" s="183"/>
      <c r="I74" s="183"/>
      <c r="J74" s="112"/>
    </row>
    <row r="75" spans="1:10" ht="12.75" customHeight="1">
      <c r="A75" s="112"/>
      <c r="B75" s="183"/>
      <c r="C75" s="183"/>
      <c r="D75" s="183"/>
      <c r="E75" s="183"/>
      <c r="F75" s="183"/>
      <c r="G75" s="183"/>
      <c r="H75" s="183"/>
      <c r="I75" s="183"/>
      <c r="J75" s="111"/>
    </row>
    <row r="76" spans="1:10" ht="12.75" customHeight="1">
      <c r="A76" s="112"/>
      <c r="B76" s="111"/>
      <c r="C76" s="111"/>
      <c r="D76" s="111"/>
      <c r="E76" s="111"/>
      <c r="F76" s="111"/>
      <c r="G76" s="111"/>
      <c r="H76" s="111"/>
      <c r="I76" s="111"/>
      <c r="J76" s="111"/>
    </row>
    <row r="77" spans="1:10" ht="12.75" customHeight="1">
      <c r="B77" s="270" t="s">
        <v>132</v>
      </c>
      <c r="C77" s="183"/>
      <c r="D77" s="183"/>
      <c r="E77" s="183"/>
      <c r="F77" s="183"/>
      <c r="G77" s="183"/>
      <c r="H77" s="183"/>
      <c r="I77" s="183"/>
      <c r="J77" s="112"/>
    </row>
    <row r="78" spans="1:10" ht="12.75" customHeight="1">
      <c r="B78" s="183"/>
      <c r="C78" s="183"/>
      <c r="D78" s="183"/>
      <c r="E78" s="183"/>
      <c r="F78" s="183"/>
      <c r="G78" s="183"/>
      <c r="H78" s="183"/>
      <c r="I78" s="183"/>
      <c r="J78" s="112"/>
    </row>
    <row r="79" spans="1:10" ht="12.75" customHeight="1">
      <c r="B79" s="183"/>
      <c r="C79" s="183"/>
      <c r="D79" s="183"/>
      <c r="E79" s="183"/>
      <c r="F79" s="183"/>
      <c r="G79" s="183"/>
      <c r="H79" s="183"/>
      <c r="I79" s="183"/>
      <c r="J79" s="111"/>
    </row>
    <row r="80" spans="1:10" ht="12.75" customHeight="1">
      <c r="B80" s="111"/>
      <c r="C80" s="111"/>
      <c r="D80" s="111"/>
      <c r="E80" s="111"/>
      <c r="F80" s="111"/>
      <c r="G80" s="111"/>
      <c r="H80" s="111"/>
      <c r="I80" s="111"/>
      <c r="J80" s="111"/>
    </row>
    <row r="81" spans="1:10" ht="12.75" customHeight="1">
      <c r="B81" s="271" t="s">
        <v>133</v>
      </c>
      <c r="C81" s="183"/>
      <c r="D81" s="183"/>
      <c r="E81" s="183"/>
      <c r="F81" s="183"/>
      <c r="G81" s="183"/>
      <c r="H81" s="183"/>
      <c r="I81" s="183"/>
      <c r="J81" s="112"/>
    </row>
    <row r="82" spans="1:10" ht="12.75" customHeight="1">
      <c r="B82" s="183"/>
      <c r="C82" s="183"/>
      <c r="D82" s="183"/>
      <c r="E82" s="183"/>
      <c r="F82" s="183"/>
      <c r="G82" s="183"/>
      <c r="H82" s="183"/>
      <c r="I82" s="183"/>
      <c r="J82" s="112"/>
    </row>
    <row r="83" spans="1:10" ht="12.75" customHeight="1">
      <c r="B83" s="183"/>
      <c r="C83" s="183"/>
      <c r="D83" s="183"/>
      <c r="E83" s="183"/>
      <c r="F83" s="183"/>
      <c r="G83" s="183"/>
      <c r="H83" s="183"/>
      <c r="I83" s="183"/>
      <c r="J83" s="112"/>
    </row>
    <row r="84" spans="1:10" ht="12.75" customHeight="1">
      <c r="B84" s="183"/>
      <c r="C84" s="183"/>
      <c r="D84" s="183"/>
      <c r="E84" s="183"/>
      <c r="F84" s="183"/>
      <c r="G84" s="183"/>
      <c r="H84" s="183"/>
      <c r="I84" s="183"/>
      <c r="J84" s="111"/>
    </row>
    <row r="85" spans="1:10" ht="12.75" customHeight="1">
      <c r="B85" s="111"/>
      <c r="C85" s="111"/>
      <c r="D85" s="111"/>
      <c r="E85" s="111"/>
      <c r="F85" s="111"/>
      <c r="G85" s="111"/>
      <c r="H85" s="111"/>
      <c r="I85" s="111"/>
      <c r="J85" s="111"/>
    </row>
    <row r="86" spans="1:10" ht="12.75" customHeight="1">
      <c r="B86" s="270" t="s">
        <v>134</v>
      </c>
      <c r="C86" s="183"/>
      <c r="D86" s="183"/>
      <c r="E86" s="183"/>
      <c r="F86" s="183"/>
      <c r="G86" s="183"/>
      <c r="H86" s="183"/>
      <c r="I86" s="183"/>
      <c r="J86" s="110"/>
    </row>
    <row r="87" spans="1:10" ht="12.75" customHeight="1">
      <c r="B87" s="183"/>
      <c r="C87" s="183"/>
      <c r="D87" s="183"/>
      <c r="E87" s="183"/>
      <c r="F87" s="183"/>
      <c r="G87" s="183"/>
      <c r="H87" s="183"/>
      <c r="I87" s="183"/>
      <c r="J87" s="110"/>
    </row>
    <row r="88" spans="1:10" ht="12.75" customHeight="1">
      <c r="B88" s="183"/>
      <c r="C88" s="183"/>
      <c r="D88" s="183"/>
      <c r="E88" s="183"/>
      <c r="F88" s="183"/>
      <c r="G88" s="183"/>
      <c r="H88" s="183"/>
      <c r="I88" s="183"/>
      <c r="J88" s="110"/>
    </row>
    <row r="89" spans="1:10" ht="12.75" customHeight="1">
      <c r="B89" s="32"/>
      <c r="C89" s="32"/>
      <c r="D89" s="32"/>
      <c r="E89" s="32"/>
      <c r="F89" s="32"/>
      <c r="G89" s="32"/>
      <c r="H89" s="32"/>
      <c r="I89" s="32"/>
      <c r="J89" s="32"/>
    </row>
    <row r="90" spans="1:10" ht="12.75" customHeight="1">
      <c r="B90" s="270" t="s">
        <v>135</v>
      </c>
      <c r="C90" s="183"/>
      <c r="D90" s="183"/>
      <c r="E90" s="183"/>
      <c r="F90" s="183"/>
      <c r="G90" s="183"/>
      <c r="H90" s="183"/>
      <c r="I90" s="183"/>
      <c r="J90" s="110"/>
    </row>
    <row r="91" spans="1:10" ht="24.75" customHeight="1">
      <c r="B91" s="183"/>
      <c r="C91" s="183"/>
      <c r="D91" s="183"/>
      <c r="E91" s="183"/>
      <c r="F91" s="183"/>
      <c r="G91" s="183"/>
      <c r="H91" s="183"/>
      <c r="I91" s="183"/>
      <c r="J91" s="110"/>
    </row>
    <row r="92" spans="1:10" ht="9" customHeight="1"/>
    <row r="93" spans="1:10" ht="4.5" customHeight="1"/>
    <row r="94" spans="1:10" ht="12.75" customHeight="1">
      <c r="A94" s="272" t="s">
        <v>136</v>
      </c>
      <c r="B94" s="183"/>
      <c r="C94" s="183"/>
      <c r="D94" s="183"/>
      <c r="E94" s="183"/>
      <c r="F94" s="183"/>
      <c r="G94" s="183"/>
      <c r="H94" s="183"/>
      <c r="I94" s="183"/>
      <c r="J94" s="183"/>
    </row>
    <row r="95" spans="1:10" ht="12.75" customHeight="1">
      <c r="A95" s="183"/>
      <c r="B95" s="183"/>
      <c r="C95" s="183"/>
      <c r="D95" s="183"/>
      <c r="E95" s="183"/>
      <c r="F95" s="183"/>
      <c r="G95" s="183"/>
      <c r="H95" s="183"/>
      <c r="I95" s="183"/>
      <c r="J95" s="183"/>
    </row>
    <row r="96" spans="1:10" ht="12.75" customHeight="1">
      <c r="A96" s="183"/>
      <c r="B96" s="183"/>
      <c r="C96" s="183"/>
      <c r="D96" s="183"/>
      <c r="E96" s="183"/>
      <c r="F96" s="183"/>
      <c r="G96" s="183"/>
      <c r="H96" s="183"/>
      <c r="I96" s="183"/>
      <c r="J96" s="183"/>
    </row>
    <row r="97" spans="1:11" ht="12.75" hidden="1" customHeight="1">
      <c r="A97" s="183"/>
      <c r="B97" s="183"/>
      <c r="C97" s="183"/>
      <c r="D97" s="183"/>
      <c r="E97" s="183"/>
      <c r="F97" s="183"/>
      <c r="G97" s="183"/>
      <c r="H97" s="183"/>
      <c r="I97" s="183"/>
      <c r="J97" s="183"/>
    </row>
    <row r="98" spans="1:11" ht="12.75" hidden="1" customHeight="1">
      <c r="A98" s="183"/>
      <c r="B98" s="183"/>
      <c r="C98" s="183"/>
      <c r="D98" s="183"/>
      <c r="E98" s="183"/>
      <c r="F98" s="183"/>
      <c r="G98" s="183"/>
      <c r="H98" s="183"/>
      <c r="I98" s="183"/>
      <c r="J98" s="183"/>
    </row>
    <row r="99" spans="1:11" ht="12.75" hidden="1" customHeight="1">
      <c r="A99" s="183"/>
      <c r="B99" s="183"/>
      <c r="C99" s="183"/>
      <c r="D99" s="183"/>
      <c r="E99" s="183"/>
      <c r="F99" s="183"/>
      <c r="G99" s="183"/>
      <c r="H99" s="183"/>
      <c r="I99" s="183"/>
      <c r="J99" s="183"/>
    </row>
    <row r="100" spans="1:11" ht="12.75" hidden="1" customHeight="1">
      <c r="A100" s="183"/>
      <c r="B100" s="183"/>
      <c r="C100" s="183"/>
      <c r="D100" s="183"/>
      <c r="E100" s="183"/>
      <c r="F100" s="183"/>
      <c r="G100" s="183"/>
      <c r="H100" s="183"/>
      <c r="I100" s="183"/>
      <c r="J100" s="183"/>
    </row>
    <row r="101" spans="1:11" ht="4.5" customHeight="1">
      <c r="A101" s="183"/>
      <c r="B101" s="183"/>
      <c r="C101" s="183"/>
      <c r="D101" s="183"/>
      <c r="E101" s="183"/>
      <c r="F101" s="183"/>
      <c r="G101" s="183"/>
      <c r="H101" s="183"/>
      <c r="I101" s="183"/>
      <c r="J101" s="183"/>
    </row>
    <row r="102" spans="1:11" ht="7.5" customHeight="1">
      <c r="A102" s="110"/>
      <c r="B102" s="110"/>
      <c r="C102" s="110"/>
      <c r="D102" s="110"/>
      <c r="E102" s="110"/>
      <c r="F102" s="110"/>
      <c r="G102" s="110"/>
      <c r="H102" s="110"/>
      <c r="I102" s="110"/>
      <c r="J102" s="110"/>
    </row>
    <row r="103" spans="1:11" ht="12.75" customHeight="1">
      <c r="A103" s="272" t="s">
        <v>137</v>
      </c>
      <c r="B103" s="183"/>
      <c r="C103" s="183"/>
      <c r="D103" s="183"/>
      <c r="E103" s="183"/>
      <c r="F103" s="183"/>
      <c r="G103" s="183"/>
      <c r="H103" s="183"/>
      <c r="I103" s="183"/>
      <c r="J103" s="183"/>
    </row>
    <row r="104" spans="1:11" ht="12.75" customHeight="1">
      <c r="A104" s="183"/>
      <c r="B104" s="183"/>
      <c r="C104" s="183"/>
      <c r="D104" s="183"/>
      <c r="E104" s="183"/>
      <c r="F104" s="183"/>
      <c r="G104" s="183"/>
      <c r="H104" s="183"/>
      <c r="I104" s="183"/>
      <c r="J104" s="183"/>
    </row>
    <row r="105" spans="1:11" ht="12.75" customHeight="1">
      <c r="A105" s="183"/>
      <c r="B105" s="183"/>
      <c r="C105" s="183"/>
      <c r="D105" s="183"/>
      <c r="E105" s="183"/>
      <c r="F105" s="183"/>
      <c r="G105" s="183"/>
      <c r="H105" s="183"/>
      <c r="I105" s="183"/>
      <c r="J105" s="183"/>
    </row>
    <row r="106" spans="1:11" ht="12.75" customHeight="1">
      <c r="A106" s="110"/>
      <c r="B106" s="110"/>
      <c r="C106" s="110"/>
      <c r="D106" s="110"/>
      <c r="E106" s="110"/>
      <c r="F106" s="110"/>
      <c r="G106" s="110"/>
      <c r="H106" s="110"/>
      <c r="I106" s="110"/>
      <c r="J106" s="110"/>
    </row>
    <row r="107" spans="1:11" ht="20.25" customHeight="1">
      <c r="A107" s="201" t="s">
        <v>138</v>
      </c>
      <c r="B107" s="183"/>
      <c r="C107" s="183"/>
      <c r="D107" s="183"/>
      <c r="E107" s="183"/>
      <c r="F107" s="183"/>
      <c r="G107" s="183"/>
      <c r="H107" s="183"/>
      <c r="I107" s="183"/>
      <c r="J107" s="183"/>
      <c r="K107" s="183"/>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24.95" customHeight="1">
      <c r="A125" s="229" t="s">
        <v>65</v>
      </c>
      <c r="B125" s="167"/>
      <c r="C125" s="167"/>
      <c r="D125" s="167"/>
      <c r="E125" s="167"/>
      <c r="F125" s="167"/>
      <c r="G125" s="209"/>
      <c r="H125" s="230" t="str">
        <f>'CONTACT INFORMATION'!$A$24</f>
        <v>Los Angeles</v>
      </c>
      <c r="I125" s="167"/>
      <c r="J125" s="168"/>
      <c r="K125" s="68"/>
      <c r="L125" s="68"/>
    </row>
    <row r="126" spans="1:12" ht="8.25" customHeight="1">
      <c r="A126" s="76"/>
      <c r="B126" s="76"/>
      <c r="C126" s="76"/>
      <c r="D126" s="76"/>
      <c r="E126" s="76"/>
      <c r="F126" s="76"/>
      <c r="G126" s="76"/>
      <c r="H126" s="76"/>
      <c r="I126" s="76"/>
      <c r="J126" s="76"/>
      <c r="K126" s="68"/>
      <c r="L126" s="68"/>
    </row>
    <row r="127" spans="1:12" ht="12.75" customHeight="1">
      <c r="A127" s="273" t="s">
        <v>139</v>
      </c>
      <c r="B127" s="167"/>
      <c r="C127" s="167"/>
      <c r="D127" s="167"/>
      <c r="E127" s="167"/>
      <c r="F127" s="167"/>
      <c r="G127" s="167"/>
      <c r="H127" s="167"/>
      <c r="I127" s="167"/>
      <c r="J127" s="168"/>
    </row>
    <row r="128" spans="1:12" ht="12.75" customHeight="1">
      <c r="A128" s="274" t="s">
        <v>140</v>
      </c>
      <c r="B128" s="189"/>
      <c r="C128" s="189"/>
      <c r="D128" s="190"/>
      <c r="E128" s="275" t="s">
        <v>956</v>
      </c>
      <c r="F128" s="177"/>
      <c r="G128" s="177"/>
      <c r="H128" s="177"/>
      <c r="I128" s="177"/>
      <c r="J128" s="178"/>
    </row>
    <row r="129" spans="1:16" ht="12.75" customHeight="1">
      <c r="A129" s="276" t="s">
        <v>141</v>
      </c>
      <c r="B129" s="205"/>
      <c r="C129" s="205"/>
      <c r="D129" s="206"/>
      <c r="E129" s="174"/>
      <c r="F129" s="193"/>
      <c r="G129" s="193"/>
      <c r="H129" s="193"/>
      <c r="I129" s="193"/>
      <c r="J129" s="194"/>
    </row>
    <row r="130" spans="1:16" ht="12.75" customHeight="1">
      <c r="A130" s="260" t="s">
        <v>142</v>
      </c>
      <c r="B130" s="167"/>
      <c r="C130" s="167"/>
      <c r="D130" s="168"/>
      <c r="E130" s="243"/>
      <c r="F130" s="167"/>
      <c r="G130" s="167"/>
      <c r="H130" s="167"/>
      <c r="I130" s="167"/>
      <c r="J130" s="168"/>
    </row>
    <row r="131" spans="1:16" ht="27" customHeight="1">
      <c r="A131" s="63"/>
      <c r="B131" s="65"/>
      <c r="C131" s="65"/>
      <c r="D131" s="65"/>
      <c r="E131" s="277" t="s">
        <v>143</v>
      </c>
      <c r="F131" s="193"/>
      <c r="G131" s="277" t="s">
        <v>144</v>
      </c>
      <c r="H131" s="193"/>
      <c r="I131" s="278" t="s">
        <v>145</v>
      </c>
      <c r="J131" s="194"/>
    </row>
    <row r="132" spans="1:16" ht="12.75" customHeight="1">
      <c r="A132" s="242" t="s">
        <v>146</v>
      </c>
      <c r="B132" s="167"/>
      <c r="C132" s="167"/>
      <c r="D132" s="168"/>
      <c r="E132" s="261"/>
      <c r="F132" s="168"/>
      <c r="G132" s="261">
        <v>24844000</v>
      </c>
      <c r="H132" s="168"/>
      <c r="I132" s="262"/>
      <c r="J132" s="168"/>
    </row>
    <row r="133" spans="1:16" ht="12.75" customHeight="1">
      <c r="A133" s="263" t="s">
        <v>147</v>
      </c>
      <c r="B133" s="167"/>
      <c r="C133" s="167"/>
      <c r="D133" s="168"/>
      <c r="E133" s="264"/>
      <c r="F133" s="168"/>
      <c r="G133" s="279">
        <v>8151333.0800000001</v>
      </c>
      <c r="H133" s="168"/>
      <c r="I133" s="280"/>
      <c r="J133" s="168"/>
    </row>
    <row r="134" spans="1:16" ht="12.75" customHeight="1">
      <c r="A134" s="242" t="s">
        <v>148</v>
      </c>
      <c r="B134" s="167"/>
      <c r="C134" s="167"/>
      <c r="D134" s="168"/>
      <c r="E134" s="261"/>
      <c r="F134" s="168"/>
      <c r="G134" s="261">
        <v>5829120.8200000003</v>
      </c>
      <c r="H134" s="168"/>
      <c r="I134" s="262"/>
      <c r="J134" s="168"/>
    </row>
    <row r="135" spans="1:16" ht="12.75" customHeight="1">
      <c r="A135" s="263" t="s">
        <v>149</v>
      </c>
      <c r="B135" s="167"/>
      <c r="C135" s="167"/>
      <c r="D135" s="168"/>
      <c r="E135" s="264"/>
      <c r="F135" s="168"/>
      <c r="G135" s="279"/>
      <c r="H135" s="168"/>
      <c r="I135" s="280"/>
      <c r="J135" s="168"/>
    </row>
    <row r="136" spans="1:16" ht="12.75" customHeight="1">
      <c r="A136" s="242" t="s">
        <v>150</v>
      </c>
      <c r="B136" s="167"/>
      <c r="C136" s="167"/>
      <c r="D136" s="168"/>
      <c r="E136" s="261"/>
      <c r="F136" s="168"/>
      <c r="G136" s="261"/>
      <c r="H136" s="168"/>
      <c r="I136" s="262"/>
      <c r="J136" s="168"/>
    </row>
    <row r="137" spans="1:16" ht="12.75" customHeight="1">
      <c r="A137" s="263" t="s">
        <v>151</v>
      </c>
      <c r="B137" s="167"/>
      <c r="C137" s="167"/>
      <c r="D137" s="168"/>
      <c r="E137" s="264"/>
      <c r="F137" s="168"/>
      <c r="G137" s="279"/>
      <c r="H137" s="168"/>
      <c r="I137" s="280"/>
      <c r="J137" s="168"/>
    </row>
    <row r="138" spans="1:16" ht="12.75" customHeight="1">
      <c r="A138" s="242" t="s">
        <v>152</v>
      </c>
      <c r="B138" s="167"/>
      <c r="C138" s="167"/>
      <c r="D138" s="168"/>
      <c r="E138" s="283"/>
      <c r="F138" s="168"/>
      <c r="G138" s="283"/>
      <c r="H138" s="168"/>
      <c r="I138" s="284"/>
      <c r="J138" s="168"/>
    </row>
    <row r="139" spans="1:16" ht="12.75" customHeight="1">
      <c r="A139" s="285"/>
      <c r="B139" s="167"/>
      <c r="C139" s="167"/>
      <c r="D139" s="168"/>
      <c r="E139" s="264"/>
      <c r="F139" s="168"/>
      <c r="G139" s="279"/>
      <c r="H139" s="168"/>
      <c r="I139" s="279"/>
      <c r="J139" s="168"/>
    </row>
    <row r="140" spans="1:16" ht="12.75" customHeight="1">
      <c r="A140" s="285"/>
      <c r="B140" s="167"/>
      <c r="C140" s="167"/>
      <c r="D140" s="168"/>
      <c r="E140" s="264"/>
      <c r="F140" s="168"/>
      <c r="G140" s="279"/>
      <c r="H140" s="168"/>
      <c r="I140" s="279"/>
      <c r="J140" s="168"/>
    </row>
    <row r="141" spans="1:16" ht="12.75" customHeight="1">
      <c r="A141" s="285"/>
      <c r="B141" s="167"/>
      <c r="C141" s="167"/>
      <c r="D141" s="168"/>
      <c r="E141" s="264"/>
      <c r="F141" s="168"/>
      <c r="G141" s="279"/>
      <c r="H141" s="168"/>
      <c r="I141" s="279"/>
      <c r="J141" s="168"/>
      <c r="P141" s="27"/>
    </row>
    <row r="142" spans="1:16" ht="12.75" customHeight="1">
      <c r="A142" s="244" t="s">
        <v>153</v>
      </c>
      <c r="B142" s="167"/>
      <c r="C142" s="167"/>
      <c r="D142" s="168"/>
      <c r="E142" s="286">
        <f>SUM(E132:E141)</f>
        <v>0</v>
      </c>
      <c r="F142" s="168"/>
      <c r="G142" s="286">
        <f>SUM(G132:G141)</f>
        <v>38824453.899999999</v>
      </c>
      <c r="H142" s="168"/>
      <c r="I142" s="286"/>
      <c r="J142" s="168"/>
      <c r="L142" s="16"/>
    </row>
    <row r="143" spans="1:16" ht="14.25" customHeight="1">
      <c r="A143" s="287" t="s">
        <v>154</v>
      </c>
      <c r="B143" s="189"/>
      <c r="C143" s="189"/>
      <c r="D143" s="189"/>
      <c r="E143" s="189"/>
      <c r="F143" s="189"/>
      <c r="G143" s="189"/>
      <c r="H143" s="189"/>
      <c r="I143" s="189"/>
      <c r="J143" s="190"/>
      <c r="L143" s="16"/>
    </row>
    <row r="144" spans="1:16" ht="14.25" customHeight="1">
      <c r="A144" s="288" t="s">
        <v>155</v>
      </c>
      <c r="B144" s="197"/>
      <c r="C144" s="197"/>
      <c r="D144" s="197"/>
      <c r="E144" s="197"/>
      <c r="F144" s="197"/>
      <c r="G144" s="197"/>
      <c r="H144" s="197"/>
      <c r="I144" s="197"/>
      <c r="J144" s="198"/>
      <c r="L144" s="16"/>
    </row>
    <row r="145" spans="1:12" ht="14.25" customHeight="1">
      <c r="A145" s="288" t="s">
        <v>156</v>
      </c>
      <c r="B145" s="197"/>
      <c r="C145" s="197"/>
      <c r="D145" s="197"/>
      <c r="E145" s="197"/>
      <c r="F145" s="197"/>
      <c r="G145" s="197"/>
      <c r="H145" s="197"/>
      <c r="I145" s="197"/>
      <c r="J145" s="198"/>
      <c r="L145" s="16"/>
    </row>
    <row r="146" spans="1:12" ht="14.25" customHeight="1">
      <c r="A146" s="281" t="s">
        <v>157</v>
      </c>
      <c r="B146" s="205"/>
      <c r="C146" s="205"/>
      <c r="D146" s="205"/>
      <c r="E146" s="205"/>
      <c r="F146" s="205"/>
      <c r="G146" s="205"/>
      <c r="H146" s="205"/>
      <c r="I146" s="205"/>
      <c r="J146" s="206"/>
      <c r="L146" s="16"/>
    </row>
    <row r="147" spans="1:12" ht="15" customHeight="1">
      <c r="A147" s="282" t="s">
        <v>1034</v>
      </c>
      <c r="B147" s="177"/>
      <c r="C147" s="177"/>
      <c r="D147" s="177"/>
      <c r="E147" s="177"/>
      <c r="F147" s="177"/>
      <c r="G147" s="177"/>
      <c r="H147" s="177"/>
      <c r="I147" s="177"/>
      <c r="J147" s="178"/>
      <c r="L147" s="16"/>
    </row>
    <row r="148" spans="1:12" ht="15" customHeight="1">
      <c r="A148" s="172"/>
      <c r="B148" s="183"/>
      <c r="C148" s="183"/>
      <c r="D148" s="183"/>
      <c r="E148" s="183"/>
      <c r="F148" s="183"/>
      <c r="G148" s="183"/>
      <c r="H148" s="183"/>
      <c r="I148" s="183"/>
      <c r="J148" s="184"/>
    </row>
    <row r="149" spans="1:12" ht="15" customHeight="1">
      <c r="A149" s="172"/>
      <c r="B149" s="183"/>
      <c r="C149" s="183"/>
      <c r="D149" s="183"/>
      <c r="E149" s="183"/>
      <c r="F149" s="183"/>
      <c r="G149" s="183"/>
      <c r="H149" s="183"/>
      <c r="I149" s="183"/>
      <c r="J149" s="184"/>
    </row>
    <row r="150" spans="1:12" ht="15" customHeight="1">
      <c r="A150" s="172"/>
      <c r="B150" s="183"/>
      <c r="C150" s="183"/>
      <c r="D150" s="183"/>
      <c r="E150" s="183"/>
      <c r="F150" s="183"/>
      <c r="G150" s="183"/>
      <c r="H150" s="183"/>
      <c r="I150" s="183"/>
      <c r="J150" s="184"/>
    </row>
    <row r="151" spans="1:12" ht="15" customHeight="1">
      <c r="A151" s="172"/>
      <c r="B151" s="183"/>
      <c r="C151" s="183"/>
      <c r="D151" s="183"/>
      <c r="E151" s="183"/>
      <c r="F151" s="183"/>
      <c r="G151" s="183"/>
      <c r="H151" s="183"/>
      <c r="I151" s="183"/>
      <c r="J151" s="184"/>
    </row>
    <row r="152" spans="1:12" ht="15" customHeight="1">
      <c r="A152" s="172"/>
      <c r="B152" s="183"/>
      <c r="C152" s="183"/>
      <c r="D152" s="183"/>
      <c r="E152" s="183"/>
      <c r="F152" s="183"/>
      <c r="G152" s="183"/>
      <c r="H152" s="183"/>
      <c r="I152" s="183"/>
      <c r="J152" s="184"/>
    </row>
    <row r="153" spans="1:12" ht="15" customHeight="1">
      <c r="A153" s="172"/>
      <c r="B153" s="183"/>
      <c r="C153" s="183"/>
      <c r="D153" s="183"/>
      <c r="E153" s="183"/>
      <c r="F153" s="183"/>
      <c r="G153" s="183"/>
      <c r="H153" s="183"/>
      <c r="I153" s="183"/>
      <c r="J153" s="184"/>
    </row>
    <row r="154" spans="1:12" ht="15" customHeight="1">
      <c r="A154" s="172"/>
      <c r="B154" s="183"/>
      <c r="C154" s="183"/>
      <c r="D154" s="183"/>
      <c r="E154" s="183"/>
      <c r="F154" s="183"/>
      <c r="G154" s="183"/>
      <c r="H154" s="183"/>
      <c r="I154" s="183"/>
      <c r="J154" s="184"/>
    </row>
    <row r="155" spans="1:12" ht="15" customHeight="1">
      <c r="A155" s="172"/>
      <c r="B155" s="183"/>
      <c r="C155" s="183"/>
      <c r="D155" s="183"/>
      <c r="E155" s="183"/>
      <c r="F155" s="183"/>
      <c r="G155" s="183"/>
      <c r="H155" s="183"/>
      <c r="I155" s="183"/>
      <c r="J155" s="184"/>
    </row>
    <row r="156" spans="1:12" ht="15" customHeight="1">
      <c r="A156" s="172"/>
      <c r="B156" s="183"/>
      <c r="C156" s="183"/>
      <c r="D156" s="183"/>
      <c r="E156" s="183"/>
      <c r="F156" s="183"/>
      <c r="G156" s="183"/>
      <c r="H156" s="183"/>
      <c r="I156" s="183"/>
      <c r="J156" s="184"/>
    </row>
    <row r="157" spans="1:12" ht="15" customHeight="1">
      <c r="A157" s="172"/>
      <c r="B157" s="183"/>
      <c r="C157" s="183"/>
      <c r="D157" s="183"/>
      <c r="E157" s="183"/>
      <c r="F157" s="183"/>
      <c r="G157" s="183"/>
      <c r="H157" s="183"/>
      <c r="I157" s="183"/>
      <c r="J157" s="184"/>
      <c r="L157" s="16"/>
    </row>
    <row r="158" spans="1:12" ht="15" customHeight="1">
      <c r="A158" s="172"/>
      <c r="B158" s="183"/>
      <c r="C158" s="183"/>
      <c r="D158" s="183"/>
      <c r="E158" s="183"/>
      <c r="F158" s="183"/>
      <c r="G158" s="183"/>
      <c r="H158" s="183"/>
      <c r="I158" s="183"/>
      <c r="J158" s="184"/>
      <c r="L158" s="16"/>
    </row>
    <row r="159" spans="1:12" ht="15" customHeight="1">
      <c r="A159" s="172"/>
      <c r="B159" s="183"/>
      <c r="C159" s="183"/>
      <c r="D159" s="183"/>
      <c r="E159" s="183"/>
      <c r="F159" s="183"/>
      <c r="G159" s="183"/>
      <c r="H159" s="183"/>
      <c r="I159" s="183"/>
      <c r="J159" s="184"/>
      <c r="L159" s="16"/>
    </row>
    <row r="160" spans="1:12" ht="15" customHeight="1">
      <c r="A160" s="172"/>
      <c r="B160" s="183"/>
      <c r="C160" s="183"/>
      <c r="D160" s="183"/>
      <c r="E160" s="183"/>
      <c r="F160" s="183"/>
      <c r="G160" s="183"/>
      <c r="H160" s="183"/>
      <c r="I160" s="183"/>
      <c r="J160" s="184"/>
      <c r="L160" s="16"/>
    </row>
    <row r="161" spans="1:12" ht="15" customHeight="1">
      <c r="A161" s="172"/>
      <c r="B161" s="183"/>
      <c r="C161" s="183"/>
      <c r="D161" s="183"/>
      <c r="E161" s="183"/>
      <c r="F161" s="183"/>
      <c r="G161" s="183"/>
      <c r="H161" s="183"/>
      <c r="I161" s="183"/>
      <c r="J161" s="184"/>
      <c r="L161" s="16"/>
    </row>
    <row r="162" spans="1:12" ht="15" customHeight="1">
      <c r="A162" s="172"/>
      <c r="B162" s="183"/>
      <c r="C162" s="183"/>
      <c r="D162" s="183"/>
      <c r="E162" s="183"/>
      <c r="F162" s="183"/>
      <c r="G162" s="183"/>
      <c r="H162" s="183"/>
      <c r="I162" s="183"/>
      <c r="J162" s="184"/>
      <c r="L162" s="16"/>
    </row>
    <row r="163" spans="1:12" ht="15" customHeight="1">
      <c r="A163" s="172"/>
      <c r="B163" s="183"/>
      <c r="C163" s="183"/>
      <c r="D163" s="183"/>
      <c r="E163" s="183"/>
      <c r="F163" s="183"/>
      <c r="G163" s="183"/>
      <c r="H163" s="183"/>
      <c r="I163" s="183"/>
      <c r="J163" s="184"/>
      <c r="L163" s="16"/>
    </row>
    <row r="164" spans="1:12" ht="15" customHeight="1">
      <c r="A164" s="172"/>
      <c r="B164" s="183"/>
      <c r="C164" s="183"/>
      <c r="D164" s="183"/>
      <c r="E164" s="183"/>
      <c r="F164" s="183"/>
      <c r="G164" s="183"/>
      <c r="H164" s="183"/>
      <c r="I164" s="183"/>
      <c r="J164" s="184"/>
      <c r="L164" s="16"/>
    </row>
    <row r="165" spans="1:12" ht="15" customHeight="1">
      <c r="A165" s="172"/>
      <c r="B165" s="183"/>
      <c r="C165" s="183"/>
      <c r="D165" s="183"/>
      <c r="E165" s="183"/>
      <c r="F165" s="183"/>
      <c r="G165" s="183"/>
      <c r="H165" s="183"/>
      <c r="I165" s="183"/>
      <c r="J165" s="184"/>
      <c r="L165" s="16"/>
    </row>
    <row r="166" spans="1:12" ht="15" customHeight="1">
      <c r="A166" s="172"/>
      <c r="B166" s="183"/>
      <c r="C166" s="183"/>
      <c r="D166" s="183"/>
      <c r="E166" s="183"/>
      <c r="F166" s="183"/>
      <c r="G166" s="183"/>
      <c r="H166" s="183"/>
      <c r="I166" s="183"/>
      <c r="J166" s="184"/>
      <c r="L166" s="16"/>
    </row>
    <row r="167" spans="1:12" ht="15" customHeight="1">
      <c r="A167" s="172"/>
      <c r="B167" s="183"/>
      <c r="C167" s="183"/>
      <c r="D167" s="183"/>
      <c r="E167" s="183"/>
      <c r="F167" s="183"/>
      <c r="G167" s="183"/>
      <c r="H167" s="183"/>
      <c r="I167" s="183"/>
      <c r="J167" s="184"/>
      <c r="L167" s="16"/>
    </row>
    <row r="168" spans="1:12" ht="15" customHeight="1">
      <c r="A168" s="172"/>
      <c r="B168" s="183"/>
      <c r="C168" s="183"/>
      <c r="D168" s="183"/>
      <c r="E168" s="183"/>
      <c r="F168" s="183"/>
      <c r="G168" s="183"/>
      <c r="H168" s="183"/>
      <c r="I168" s="183"/>
      <c r="J168" s="184"/>
      <c r="L168" s="16"/>
    </row>
    <row r="169" spans="1:12" ht="15" customHeight="1">
      <c r="A169" s="172"/>
      <c r="B169" s="183"/>
      <c r="C169" s="183"/>
      <c r="D169" s="183"/>
      <c r="E169" s="183"/>
      <c r="F169" s="183"/>
      <c r="G169" s="183"/>
      <c r="H169" s="183"/>
      <c r="I169" s="183"/>
      <c r="J169" s="184"/>
      <c r="L169" s="16"/>
    </row>
    <row r="170" spans="1:12" ht="15" customHeight="1">
      <c r="A170" s="172"/>
      <c r="B170" s="183"/>
      <c r="C170" s="183"/>
      <c r="D170" s="183"/>
      <c r="E170" s="183"/>
      <c r="F170" s="183"/>
      <c r="G170" s="183"/>
      <c r="H170" s="183"/>
      <c r="I170" s="183"/>
      <c r="J170" s="184"/>
      <c r="K170" s="68"/>
      <c r="L170" s="68"/>
    </row>
    <row r="171" spans="1:12" ht="15" customHeight="1">
      <c r="A171" s="172"/>
      <c r="B171" s="183"/>
      <c r="C171" s="183"/>
      <c r="D171" s="183"/>
      <c r="E171" s="183"/>
      <c r="F171" s="183"/>
      <c r="G171" s="183"/>
      <c r="H171" s="183"/>
      <c r="I171" s="183"/>
      <c r="J171" s="184"/>
    </row>
    <row r="172" spans="1:12" ht="15" customHeight="1">
      <c r="A172" s="172"/>
      <c r="B172" s="183"/>
      <c r="C172" s="183"/>
      <c r="D172" s="183"/>
      <c r="E172" s="183"/>
      <c r="F172" s="183"/>
      <c r="G172" s="183"/>
      <c r="H172" s="183"/>
      <c r="I172" s="183"/>
      <c r="J172" s="184"/>
    </row>
    <row r="173" spans="1:12" ht="15" customHeight="1">
      <c r="A173" s="172"/>
      <c r="B173" s="183"/>
      <c r="C173" s="183"/>
      <c r="D173" s="183"/>
      <c r="E173" s="183"/>
      <c r="F173" s="183"/>
      <c r="G173" s="183"/>
      <c r="H173" s="183"/>
      <c r="I173" s="183"/>
      <c r="J173" s="184"/>
    </row>
    <row r="174" spans="1:12" ht="15" customHeight="1">
      <c r="A174" s="174"/>
      <c r="B174" s="193"/>
      <c r="C174" s="193"/>
      <c r="D174" s="193"/>
      <c r="E174" s="193"/>
      <c r="F174" s="193"/>
      <c r="G174" s="193"/>
      <c r="H174" s="193"/>
      <c r="I174" s="193"/>
      <c r="J174" s="194"/>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24.95" customHeight="1">
      <c r="A177" s="229" t="s">
        <v>65</v>
      </c>
      <c r="B177" s="167"/>
      <c r="C177" s="167"/>
      <c r="D177" s="167"/>
      <c r="E177" s="167"/>
      <c r="F177" s="167"/>
      <c r="G177" s="209"/>
      <c r="H177" s="230" t="str">
        <f>'CONTACT INFORMATION'!$A$24</f>
        <v>Los Angeles</v>
      </c>
      <c r="I177" s="167"/>
      <c r="J177" s="168"/>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73" t="s">
        <v>158</v>
      </c>
      <c r="B179" s="167"/>
      <c r="C179" s="167"/>
      <c r="D179" s="167"/>
      <c r="E179" s="167"/>
      <c r="F179" s="167"/>
      <c r="G179" s="167"/>
      <c r="H179" s="167"/>
      <c r="I179" s="167"/>
      <c r="J179" s="168"/>
    </row>
    <row r="180" spans="1:26" ht="12.75" customHeight="1">
      <c r="A180" s="274" t="s">
        <v>140</v>
      </c>
      <c r="B180" s="189"/>
      <c r="C180" s="189"/>
      <c r="D180" s="190"/>
      <c r="E180" s="275" t="s">
        <v>1039</v>
      </c>
      <c r="F180" s="177"/>
      <c r="G180" s="177"/>
      <c r="H180" s="177"/>
      <c r="I180" s="177"/>
      <c r="J180" s="178"/>
    </row>
    <row r="181" spans="1:26" ht="12.75" customHeight="1">
      <c r="A181" s="276" t="s">
        <v>141</v>
      </c>
      <c r="B181" s="205"/>
      <c r="C181" s="205"/>
      <c r="D181" s="206"/>
      <c r="E181" s="174"/>
      <c r="F181" s="193"/>
      <c r="G181" s="193"/>
      <c r="H181" s="193"/>
      <c r="I181" s="193"/>
      <c r="J181" s="194"/>
    </row>
    <row r="182" spans="1:26" ht="12.75" customHeight="1">
      <c r="A182" s="260" t="s">
        <v>159</v>
      </c>
      <c r="B182" s="167"/>
      <c r="C182" s="167"/>
      <c r="D182" s="168"/>
      <c r="E182" s="243"/>
      <c r="F182" s="167"/>
      <c r="G182" s="167"/>
      <c r="H182" s="167"/>
      <c r="I182" s="167"/>
      <c r="J182" s="168"/>
    </row>
    <row r="183" spans="1:26" ht="27" customHeight="1">
      <c r="A183" s="118"/>
      <c r="B183" s="114"/>
      <c r="C183" s="114"/>
      <c r="D183" s="114"/>
      <c r="E183" s="277" t="s">
        <v>143</v>
      </c>
      <c r="F183" s="193"/>
      <c r="G183" s="277" t="s">
        <v>144</v>
      </c>
      <c r="H183" s="193"/>
      <c r="I183" s="278" t="s">
        <v>145</v>
      </c>
      <c r="J183" s="194"/>
      <c r="U183" s="116"/>
      <c r="V183" s="116"/>
      <c r="W183" s="116"/>
      <c r="X183" s="116"/>
      <c r="Y183" s="116"/>
      <c r="Z183" s="116"/>
    </row>
    <row r="184" spans="1:26" ht="12.75" customHeight="1">
      <c r="A184" s="242" t="s">
        <v>146</v>
      </c>
      <c r="B184" s="167"/>
      <c r="C184" s="167"/>
      <c r="D184" s="168"/>
      <c r="E184" s="261"/>
      <c r="F184" s="168"/>
      <c r="G184" s="261">
        <v>894760.07</v>
      </c>
      <c r="H184" s="168"/>
      <c r="I184" s="262"/>
      <c r="J184" s="168"/>
    </row>
    <row r="185" spans="1:26" ht="12.75" customHeight="1">
      <c r="A185" s="263" t="s">
        <v>147</v>
      </c>
      <c r="B185" s="167"/>
      <c r="C185" s="167"/>
      <c r="D185" s="168"/>
      <c r="E185" s="264"/>
      <c r="F185" s="168"/>
      <c r="G185" s="279">
        <v>3911.69</v>
      </c>
      <c r="H185" s="168"/>
      <c r="I185" s="280"/>
      <c r="J185" s="168"/>
    </row>
    <row r="186" spans="1:26" ht="12.75" customHeight="1">
      <c r="A186" s="242" t="s">
        <v>148</v>
      </c>
      <c r="B186" s="167"/>
      <c r="C186" s="167"/>
      <c r="D186" s="168"/>
      <c r="E186" s="261"/>
      <c r="F186" s="168"/>
      <c r="G186" s="261"/>
      <c r="H186" s="168"/>
      <c r="I186" s="262"/>
      <c r="J186" s="168"/>
    </row>
    <row r="187" spans="1:26" ht="12.75" customHeight="1">
      <c r="A187" s="263" t="s">
        <v>149</v>
      </c>
      <c r="B187" s="167"/>
      <c r="C187" s="167"/>
      <c r="D187" s="168"/>
      <c r="E187" s="264"/>
      <c r="F187" s="168"/>
      <c r="G187" s="279"/>
      <c r="H187" s="168"/>
      <c r="I187" s="280"/>
      <c r="J187" s="168"/>
    </row>
    <row r="188" spans="1:26" ht="12.75" customHeight="1">
      <c r="A188" s="242" t="s">
        <v>150</v>
      </c>
      <c r="B188" s="167"/>
      <c r="C188" s="167"/>
      <c r="D188" s="168"/>
      <c r="E188" s="261"/>
      <c r="F188" s="168"/>
      <c r="G188" s="261"/>
      <c r="H188" s="168"/>
      <c r="I188" s="262"/>
      <c r="J188" s="168"/>
    </row>
    <row r="189" spans="1:26" ht="12.75" customHeight="1">
      <c r="A189" s="263" t="s">
        <v>151</v>
      </c>
      <c r="B189" s="167"/>
      <c r="C189" s="167"/>
      <c r="D189" s="168"/>
      <c r="E189" s="264"/>
      <c r="F189" s="168"/>
      <c r="G189" s="279"/>
      <c r="H189" s="168"/>
      <c r="I189" s="280"/>
      <c r="J189" s="168"/>
    </row>
    <row r="190" spans="1:26" ht="12.75" customHeight="1">
      <c r="A190" s="242" t="s">
        <v>152</v>
      </c>
      <c r="B190" s="167"/>
      <c r="C190" s="167"/>
      <c r="D190" s="168"/>
      <c r="E190" s="283"/>
      <c r="F190" s="168"/>
      <c r="G190" s="283"/>
      <c r="H190" s="168"/>
      <c r="I190" s="284"/>
      <c r="J190" s="168"/>
    </row>
    <row r="191" spans="1:26" ht="12.75" customHeight="1">
      <c r="A191" s="285"/>
      <c r="B191" s="167"/>
      <c r="C191" s="167"/>
      <c r="D191" s="168"/>
      <c r="E191" s="264"/>
      <c r="F191" s="168"/>
      <c r="G191" s="279"/>
      <c r="H191" s="168"/>
      <c r="I191" s="279"/>
      <c r="J191" s="168"/>
    </row>
    <row r="192" spans="1:26" ht="12.75" customHeight="1">
      <c r="A192" s="285"/>
      <c r="B192" s="167"/>
      <c r="C192" s="167"/>
      <c r="D192" s="168"/>
      <c r="E192" s="264"/>
      <c r="F192" s="168"/>
      <c r="G192" s="279"/>
      <c r="H192" s="168"/>
      <c r="I192" s="279"/>
      <c r="J192" s="168"/>
    </row>
    <row r="193" spans="1:10" ht="12.75" customHeight="1">
      <c r="A193" s="285"/>
      <c r="B193" s="167"/>
      <c r="C193" s="167"/>
      <c r="D193" s="168"/>
      <c r="E193" s="264"/>
      <c r="F193" s="168"/>
      <c r="G193" s="279"/>
      <c r="H193" s="168"/>
      <c r="I193" s="279"/>
      <c r="J193" s="168"/>
    </row>
    <row r="194" spans="1:10" ht="12.75" customHeight="1">
      <c r="A194" s="244" t="s">
        <v>153</v>
      </c>
      <c r="B194" s="167"/>
      <c r="C194" s="167"/>
      <c r="D194" s="168"/>
      <c r="E194" s="286">
        <f>SUM(E184:E193)</f>
        <v>0</v>
      </c>
      <c r="F194" s="168"/>
      <c r="G194" s="286">
        <f>SUM(G184:G193)</f>
        <v>898671.75999999989</v>
      </c>
      <c r="H194" s="168"/>
      <c r="I194" s="289"/>
      <c r="J194" s="290"/>
    </row>
    <row r="195" spans="1:10" ht="14.25" customHeight="1">
      <c r="A195" s="287" t="s">
        <v>154</v>
      </c>
      <c r="B195" s="189"/>
      <c r="C195" s="189"/>
      <c r="D195" s="189"/>
      <c r="E195" s="189"/>
      <c r="F195" s="189"/>
      <c r="G195" s="189"/>
      <c r="H195" s="189"/>
      <c r="I195" s="189"/>
      <c r="J195" s="190"/>
    </row>
    <row r="196" spans="1:10" ht="14.25" customHeight="1">
      <c r="A196" s="288" t="s">
        <v>155</v>
      </c>
      <c r="B196" s="197"/>
      <c r="C196" s="197"/>
      <c r="D196" s="197"/>
      <c r="E196" s="197"/>
      <c r="F196" s="197"/>
      <c r="G196" s="197"/>
      <c r="H196" s="197"/>
      <c r="I196" s="197"/>
      <c r="J196" s="198"/>
    </row>
    <row r="197" spans="1:10" ht="14.25" customHeight="1">
      <c r="A197" s="288" t="s">
        <v>156</v>
      </c>
      <c r="B197" s="197"/>
      <c r="C197" s="197"/>
      <c r="D197" s="197"/>
      <c r="E197" s="197"/>
      <c r="F197" s="197"/>
      <c r="G197" s="197"/>
      <c r="H197" s="197"/>
      <c r="I197" s="197"/>
      <c r="J197" s="198"/>
    </row>
    <row r="198" spans="1:10" ht="14.25" customHeight="1">
      <c r="A198" s="281" t="s">
        <v>157</v>
      </c>
      <c r="B198" s="205"/>
      <c r="C198" s="205"/>
      <c r="D198" s="205"/>
      <c r="E198" s="205"/>
      <c r="F198" s="205"/>
      <c r="G198" s="205"/>
      <c r="H198" s="205"/>
      <c r="I198" s="205"/>
      <c r="J198" s="206"/>
    </row>
    <row r="199" spans="1:10" ht="15.75" customHeight="1">
      <c r="A199" s="222" t="s">
        <v>1040</v>
      </c>
      <c r="B199" s="177"/>
      <c r="C199" s="177"/>
      <c r="D199" s="177"/>
      <c r="E199" s="177"/>
      <c r="F199" s="177"/>
      <c r="G199" s="177"/>
      <c r="H199" s="177"/>
      <c r="I199" s="177"/>
      <c r="J199" s="178"/>
    </row>
    <row r="200" spans="1:10" ht="15" customHeight="1">
      <c r="A200" s="172"/>
      <c r="B200" s="183"/>
      <c r="C200" s="183"/>
      <c r="D200" s="183"/>
      <c r="E200" s="183"/>
      <c r="F200" s="183"/>
      <c r="G200" s="183"/>
      <c r="H200" s="183"/>
      <c r="I200" s="183"/>
      <c r="J200" s="184"/>
    </row>
    <row r="201" spans="1:10" ht="15" customHeight="1">
      <c r="A201" s="172"/>
      <c r="B201" s="183"/>
      <c r="C201" s="183"/>
      <c r="D201" s="183"/>
      <c r="E201" s="183"/>
      <c r="F201" s="183"/>
      <c r="G201" s="183"/>
      <c r="H201" s="183"/>
      <c r="I201" s="183"/>
      <c r="J201" s="184"/>
    </row>
    <row r="202" spans="1:10" ht="15" customHeight="1">
      <c r="A202" s="172"/>
      <c r="B202" s="183"/>
      <c r="C202" s="183"/>
      <c r="D202" s="183"/>
      <c r="E202" s="183"/>
      <c r="F202" s="183"/>
      <c r="G202" s="183"/>
      <c r="H202" s="183"/>
      <c r="I202" s="183"/>
      <c r="J202" s="184"/>
    </row>
    <row r="203" spans="1:10" ht="15" customHeight="1">
      <c r="A203" s="172"/>
      <c r="B203" s="183"/>
      <c r="C203" s="183"/>
      <c r="D203" s="183"/>
      <c r="E203" s="183"/>
      <c r="F203" s="183"/>
      <c r="G203" s="183"/>
      <c r="H203" s="183"/>
      <c r="I203" s="183"/>
      <c r="J203" s="184"/>
    </row>
    <row r="204" spans="1:10" ht="15" customHeight="1">
      <c r="A204" s="172"/>
      <c r="B204" s="183"/>
      <c r="C204" s="183"/>
      <c r="D204" s="183"/>
      <c r="E204" s="183"/>
      <c r="F204" s="183"/>
      <c r="G204" s="183"/>
      <c r="H204" s="183"/>
      <c r="I204" s="183"/>
      <c r="J204" s="184"/>
    </row>
    <row r="205" spans="1:10" ht="15" customHeight="1">
      <c r="A205" s="172"/>
      <c r="B205" s="183"/>
      <c r="C205" s="183"/>
      <c r="D205" s="183"/>
      <c r="E205" s="183"/>
      <c r="F205" s="183"/>
      <c r="G205" s="183"/>
      <c r="H205" s="183"/>
      <c r="I205" s="183"/>
      <c r="J205" s="184"/>
    </row>
    <row r="206" spans="1:10" ht="15" customHeight="1">
      <c r="A206" s="172"/>
      <c r="B206" s="183"/>
      <c r="C206" s="183"/>
      <c r="D206" s="183"/>
      <c r="E206" s="183"/>
      <c r="F206" s="183"/>
      <c r="G206" s="183"/>
      <c r="H206" s="183"/>
      <c r="I206" s="183"/>
      <c r="J206" s="184"/>
    </row>
    <row r="207" spans="1:10" ht="15" customHeight="1">
      <c r="A207" s="172"/>
      <c r="B207" s="183"/>
      <c r="C207" s="183"/>
      <c r="D207" s="183"/>
      <c r="E207" s="183"/>
      <c r="F207" s="183"/>
      <c r="G207" s="183"/>
      <c r="H207" s="183"/>
      <c r="I207" s="183"/>
      <c r="J207" s="184"/>
    </row>
    <row r="208" spans="1:10" ht="15" customHeight="1">
      <c r="A208" s="172"/>
      <c r="B208" s="183"/>
      <c r="C208" s="183"/>
      <c r="D208" s="183"/>
      <c r="E208" s="183"/>
      <c r="F208" s="183"/>
      <c r="G208" s="183"/>
      <c r="H208" s="183"/>
      <c r="I208" s="183"/>
      <c r="J208" s="184"/>
    </row>
    <row r="209" spans="1:12" ht="15" customHeight="1">
      <c r="A209" s="172"/>
      <c r="B209" s="183"/>
      <c r="C209" s="183"/>
      <c r="D209" s="183"/>
      <c r="E209" s="183"/>
      <c r="F209" s="183"/>
      <c r="G209" s="183"/>
      <c r="H209" s="183"/>
      <c r="I209" s="183"/>
      <c r="J209" s="184"/>
    </row>
    <row r="210" spans="1:12" ht="15" customHeight="1">
      <c r="A210" s="172"/>
      <c r="B210" s="183"/>
      <c r="C210" s="183"/>
      <c r="D210" s="183"/>
      <c r="E210" s="183"/>
      <c r="F210" s="183"/>
      <c r="G210" s="183"/>
      <c r="H210" s="183"/>
      <c r="I210" s="183"/>
      <c r="J210" s="184"/>
    </row>
    <row r="211" spans="1:12" ht="15" customHeight="1">
      <c r="A211" s="172"/>
      <c r="B211" s="183"/>
      <c r="C211" s="183"/>
      <c r="D211" s="183"/>
      <c r="E211" s="183"/>
      <c r="F211" s="183"/>
      <c r="G211" s="183"/>
      <c r="H211" s="183"/>
      <c r="I211" s="183"/>
      <c r="J211" s="184"/>
    </row>
    <row r="212" spans="1:12" ht="15" customHeight="1">
      <c r="A212" s="172"/>
      <c r="B212" s="183"/>
      <c r="C212" s="183"/>
      <c r="D212" s="183"/>
      <c r="E212" s="183"/>
      <c r="F212" s="183"/>
      <c r="G212" s="183"/>
      <c r="H212" s="183"/>
      <c r="I212" s="183"/>
      <c r="J212" s="184"/>
    </row>
    <row r="213" spans="1:12" ht="15" customHeight="1">
      <c r="A213" s="172"/>
      <c r="B213" s="183"/>
      <c r="C213" s="183"/>
      <c r="D213" s="183"/>
      <c r="E213" s="183"/>
      <c r="F213" s="183"/>
      <c r="G213" s="183"/>
      <c r="H213" s="183"/>
      <c r="I213" s="183"/>
      <c r="J213" s="184"/>
    </row>
    <row r="214" spans="1:12" ht="15" customHeight="1">
      <c r="A214" s="172"/>
      <c r="B214" s="183"/>
      <c r="C214" s="183"/>
      <c r="D214" s="183"/>
      <c r="E214" s="183"/>
      <c r="F214" s="183"/>
      <c r="G214" s="183"/>
      <c r="H214" s="183"/>
      <c r="I214" s="183"/>
      <c r="J214" s="184"/>
    </row>
    <row r="215" spans="1:12" ht="15" customHeight="1">
      <c r="A215" s="172"/>
      <c r="B215" s="183"/>
      <c r="C215" s="183"/>
      <c r="D215" s="183"/>
      <c r="E215" s="183"/>
      <c r="F215" s="183"/>
      <c r="G215" s="183"/>
      <c r="H215" s="183"/>
      <c r="I215" s="183"/>
      <c r="J215" s="184"/>
    </row>
    <row r="216" spans="1:12" ht="15" customHeight="1">
      <c r="A216" s="172"/>
      <c r="B216" s="183"/>
      <c r="C216" s="183"/>
      <c r="D216" s="183"/>
      <c r="E216" s="183"/>
      <c r="F216" s="183"/>
      <c r="G216" s="183"/>
      <c r="H216" s="183"/>
      <c r="I216" s="183"/>
      <c r="J216" s="184"/>
    </row>
    <row r="217" spans="1:12" ht="15" customHeight="1">
      <c r="A217" s="172"/>
      <c r="B217" s="183"/>
      <c r="C217" s="183"/>
      <c r="D217" s="183"/>
      <c r="E217" s="183"/>
      <c r="F217" s="183"/>
      <c r="G217" s="183"/>
      <c r="H217" s="183"/>
      <c r="I217" s="183"/>
      <c r="J217" s="184"/>
    </row>
    <row r="218" spans="1:12" ht="15" customHeight="1">
      <c r="A218" s="172"/>
      <c r="B218" s="183"/>
      <c r="C218" s="183"/>
      <c r="D218" s="183"/>
      <c r="E218" s="183"/>
      <c r="F218" s="183"/>
      <c r="G218" s="183"/>
      <c r="H218" s="183"/>
      <c r="I218" s="183"/>
      <c r="J218" s="184"/>
    </row>
    <row r="219" spans="1:12" ht="15" customHeight="1">
      <c r="A219" s="172"/>
      <c r="B219" s="183"/>
      <c r="C219" s="183"/>
      <c r="D219" s="183"/>
      <c r="E219" s="183"/>
      <c r="F219" s="183"/>
      <c r="G219" s="183"/>
      <c r="H219" s="183"/>
      <c r="I219" s="183"/>
      <c r="J219" s="184"/>
    </row>
    <row r="220" spans="1:12" ht="15" customHeight="1">
      <c r="A220" s="172"/>
      <c r="B220" s="183"/>
      <c r="C220" s="183"/>
      <c r="D220" s="183"/>
      <c r="E220" s="183"/>
      <c r="F220" s="183"/>
      <c r="G220" s="183"/>
      <c r="H220" s="183"/>
      <c r="I220" s="183"/>
      <c r="J220" s="184"/>
    </row>
    <row r="221" spans="1:12" ht="15" customHeight="1">
      <c r="A221" s="172"/>
      <c r="B221" s="183"/>
      <c r="C221" s="183"/>
      <c r="D221" s="183"/>
      <c r="E221" s="183"/>
      <c r="F221" s="183"/>
      <c r="G221" s="183"/>
      <c r="H221" s="183"/>
      <c r="I221" s="183"/>
      <c r="J221" s="184"/>
      <c r="K221" s="68"/>
      <c r="L221" s="68"/>
    </row>
    <row r="222" spans="1:12" ht="15" customHeight="1">
      <c r="A222" s="172"/>
      <c r="B222" s="183"/>
      <c r="C222" s="183"/>
      <c r="D222" s="183"/>
      <c r="E222" s="183"/>
      <c r="F222" s="183"/>
      <c r="G222" s="183"/>
      <c r="H222" s="183"/>
      <c r="I222" s="183"/>
      <c r="J222" s="184"/>
    </row>
    <row r="223" spans="1:12" ht="15" customHeight="1">
      <c r="A223" s="172"/>
      <c r="B223" s="183"/>
      <c r="C223" s="183"/>
      <c r="D223" s="183"/>
      <c r="E223" s="183"/>
      <c r="F223" s="183"/>
      <c r="G223" s="183"/>
      <c r="H223" s="183"/>
      <c r="I223" s="183"/>
      <c r="J223" s="184"/>
    </row>
    <row r="224" spans="1:12" ht="15" customHeight="1">
      <c r="A224" s="172"/>
      <c r="B224" s="183"/>
      <c r="C224" s="183"/>
      <c r="D224" s="183"/>
      <c r="E224" s="183"/>
      <c r="F224" s="183"/>
      <c r="G224" s="183"/>
      <c r="H224" s="183"/>
      <c r="I224" s="183"/>
      <c r="J224" s="184"/>
    </row>
    <row r="225" spans="1:10" ht="15" customHeight="1">
      <c r="A225" s="172"/>
      <c r="B225" s="183"/>
      <c r="C225" s="183"/>
      <c r="D225" s="183"/>
      <c r="E225" s="183"/>
      <c r="F225" s="183"/>
      <c r="G225" s="183"/>
      <c r="H225" s="183"/>
      <c r="I225" s="183"/>
      <c r="J225" s="184"/>
    </row>
    <row r="226" spans="1:10" ht="15" customHeight="1">
      <c r="A226" s="174"/>
      <c r="B226" s="193"/>
      <c r="C226" s="193"/>
      <c r="D226" s="193"/>
      <c r="E226" s="193"/>
      <c r="F226" s="193"/>
      <c r="G226" s="193"/>
      <c r="H226" s="193"/>
      <c r="I226" s="193"/>
      <c r="J226" s="194"/>
    </row>
    <row r="227" spans="1:10" ht="15" customHeight="1">
      <c r="A227" s="32"/>
      <c r="B227" s="32"/>
      <c r="C227" s="32"/>
      <c r="D227" s="32"/>
      <c r="E227" s="32"/>
      <c r="F227" s="32"/>
      <c r="G227" s="32"/>
      <c r="H227" s="32"/>
      <c r="I227" s="32"/>
      <c r="J227" s="32"/>
    </row>
    <row r="228" spans="1:10" ht="15" customHeight="1">
      <c r="A228" s="119"/>
      <c r="B228" s="119"/>
      <c r="C228" s="119"/>
      <c r="D228" s="119"/>
      <c r="E228" s="119"/>
      <c r="F228" s="119"/>
      <c r="G228" s="119"/>
      <c r="H228" s="119"/>
      <c r="I228" s="119"/>
      <c r="J228" s="119"/>
    </row>
    <row r="229" spans="1:10" ht="24.95" customHeight="1">
      <c r="A229" s="229" t="s">
        <v>65</v>
      </c>
      <c r="B229" s="167"/>
      <c r="C229" s="167"/>
      <c r="D229" s="167"/>
      <c r="E229" s="167"/>
      <c r="F229" s="167"/>
      <c r="G229" s="209"/>
      <c r="H229" s="230" t="str">
        <f>'CONTACT INFORMATION'!$A$24</f>
        <v>Los Angeles</v>
      </c>
      <c r="I229" s="167"/>
      <c r="J229" s="168"/>
    </row>
    <row r="230" spans="1:10" ht="7.5" customHeight="1">
      <c r="A230" s="117"/>
      <c r="B230" s="117"/>
      <c r="C230" s="117"/>
      <c r="D230" s="117"/>
      <c r="E230" s="117"/>
      <c r="F230" s="117"/>
      <c r="G230" s="117"/>
      <c r="H230" s="117"/>
      <c r="I230" s="117"/>
      <c r="J230" s="117"/>
    </row>
    <row r="231" spans="1:10" ht="12.75" customHeight="1">
      <c r="A231" s="273" t="s">
        <v>160</v>
      </c>
      <c r="B231" s="167"/>
      <c r="C231" s="167"/>
      <c r="D231" s="167"/>
      <c r="E231" s="167"/>
      <c r="F231" s="167"/>
      <c r="G231" s="167"/>
      <c r="H231" s="167"/>
      <c r="I231" s="167"/>
      <c r="J231" s="168"/>
    </row>
    <row r="232" spans="1:10" ht="12.75" customHeight="1">
      <c r="A232" s="274" t="s">
        <v>140</v>
      </c>
      <c r="B232" s="189"/>
      <c r="C232" s="189"/>
      <c r="D232" s="190"/>
      <c r="E232" s="275" t="s">
        <v>957</v>
      </c>
      <c r="F232" s="177"/>
      <c r="G232" s="177"/>
      <c r="H232" s="177"/>
      <c r="I232" s="177"/>
      <c r="J232" s="178"/>
    </row>
    <row r="233" spans="1:10" ht="12.75" customHeight="1">
      <c r="A233" s="276" t="s">
        <v>141</v>
      </c>
      <c r="B233" s="205"/>
      <c r="C233" s="205"/>
      <c r="D233" s="206"/>
      <c r="E233" s="174"/>
      <c r="F233" s="193"/>
      <c r="G233" s="193"/>
      <c r="H233" s="193"/>
      <c r="I233" s="193"/>
      <c r="J233" s="194"/>
    </row>
    <row r="234" spans="1:10" ht="12.75" customHeight="1">
      <c r="A234" s="260" t="s">
        <v>161</v>
      </c>
      <c r="B234" s="167"/>
      <c r="C234" s="167"/>
      <c r="D234" s="168"/>
      <c r="E234" s="243"/>
      <c r="F234" s="167"/>
      <c r="G234" s="167"/>
      <c r="H234" s="167"/>
      <c r="I234" s="167"/>
      <c r="J234" s="168"/>
    </row>
    <row r="235" spans="1:10" ht="27" customHeight="1">
      <c r="A235" s="118"/>
      <c r="B235" s="114"/>
      <c r="C235" s="114"/>
      <c r="D235" s="114"/>
      <c r="E235" s="277" t="s">
        <v>143</v>
      </c>
      <c r="F235" s="193"/>
      <c r="G235" s="277" t="s">
        <v>144</v>
      </c>
      <c r="H235" s="193"/>
      <c r="I235" s="278" t="s">
        <v>145</v>
      </c>
      <c r="J235" s="194"/>
    </row>
    <row r="236" spans="1:10" ht="12.75" customHeight="1">
      <c r="A236" s="242" t="s">
        <v>146</v>
      </c>
      <c r="B236" s="167"/>
      <c r="C236" s="167"/>
      <c r="D236" s="168"/>
      <c r="E236" s="261"/>
      <c r="F236" s="168"/>
      <c r="G236" s="261">
        <v>416557.16</v>
      </c>
      <c r="H236" s="168"/>
      <c r="I236" s="262"/>
      <c r="J236" s="168"/>
    </row>
    <row r="237" spans="1:10" ht="12.75" customHeight="1">
      <c r="A237" s="263" t="s">
        <v>147</v>
      </c>
      <c r="B237" s="167"/>
      <c r="C237" s="167"/>
      <c r="D237" s="168"/>
      <c r="E237" s="264"/>
      <c r="F237" s="168"/>
      <c r="G237" s="279">
        <v>150656.97</v>
      </c>
      <c r="H237" s="168"/>
      <c r="I237" s="280"/>
      <c r="J237" s="168"/>
    </row>
    <row r="238" spans="1:10" ht="12.75" customHeight="1">
      <c r="A238" s="242" t="s">
        <v>148</v>
      </c>
      <c r="B238" s="167"/>
      <c r="C238" s="167"/>
      <c r="D238" s="168"/>
      <c r="E238" s="261"/>
      <c r="F238" s="168"/>
      <c r="G238" s="261"/>
      <c r="H238" s="168"/>
      <c r="I238" s="262"/>
      <c r="J238" s="168"/>
    </row>
    <row r="239" spans="1:10" ht="12.75" customHeight="1">
      <c r="A239" s="263" t="s">
        <v>149</v>
      </c>
      <c r="B239" s="167"/>
      <c r="C239" s="167"/>
      <c r="D239" s="168"/>
      <c r="E239" s="264"/>
      <c r="F239" s="168"/>
      <c r="G239" s="279">
        <v>888775</v>
      </c>
      <c r="H239" s="168"/>
      <c r="I239" s="280"/>
      <c r="J239" s="168"/>
    </row>
    <row r="240" spans="1:10" ht="12.75" customHeight="1">
      <c r="A240" s="242" t="s">
        <v>150</v>
      </c>
      <c r="B240" s="167"/>
      <c r="C240" s="167"/>
      <c r="D240" s="168"/>
      <c r="E240" s="261"/>
      <c r="F240" s="168"/>
      <c r="G240" s="261"/>
      <c r="H240" s="168"/>
      <c r="I240" s="262"/>
      <c r="J240" s="168"/>
    </row>
    <row r="241" spans="1:10" ht="12.75" customHeight="1">
      <c r="A241" s="263" t="s">
        <v>151</v>
      </c>
      <c r="B241" s="167"/>
      <c r="C241" s="167"/>
      <c r="D241" s="168"/>
      <c r="E241" s="264"/>
      <c r="F241" s="168"/>
      <c r="G241" s="279"/>
      <c r="H241" s="168"/>
      <c r="I241" s="280"/>
      <c r="J241" s="168"/>
    </row>
    <row r="242" spans="1:10" ht="12.75" customHeight="1">
      <c r="A242" s="242" t="s">
        <v>152</v>
      </c>
      <c r="B242" s="167"/>
      <c r="C242" s="167"/>
      <c r="D242" s="168"/>
      <c r="E242" s="283"/>
      <c r="F242" s="168"/>
      <c r="G242" s="283"/>
      <c r="H242" s="168"/>
      <c r="I242" s="284"/>
      <c r="J242" s="168"/>
    </row>
    <row r="243" spans="1:10" ht="12.75" customHeight="1">
      <c r="A243" s="285"/>
      <c r="B243" s="167"/>
      <c r="C243" s="167"/>
      <c r="D243" s="168"/>
      <c r="E243" s="264"/>
      <c r="F243" s="168"/>
      <c r="G243" s="279"/>
      <c r="H243" s="168"/>
      <c r="I243" s="279"/>
      <c r="J243" s="168"/>
    </row>
    <row r="244" spans="1:10" ht="12.75" customHeight="1">
      <c r="A244" s="285"/>
      <c r="B244" s="167"/>
      <c r="C244" s="167"/>
      <c r="D244" s="168"/>
      <c r="E244" s="264"/>
      <c r="F244" s="168"/>
      <c r="G244" s="279"/>
      <c r="H244" s="168"/>
      <c r="I244" s="279"/>
      <c r="J244" s="168"/>
    </row>
    <row r="245" spans="1:10" ht="12.75" customHeight="1">
      <c r="A245" s="285"/>
      <c r="B245" s="167"/>
      <c r="C245" s="167"/>
      <c r="D245" s="168"/>
      <c r="E245" s="264"/>
      <c r="F245" s="168"/>
      <c r="G245" s="279"/>
      <c r="H245" s="168"/>
      <c r="I245" s="279"/>
      <c r="J245" s="168"/>
    </row>
    <row r="246" spans="1:10" ht="12.75" customHeight="1">
      <c r="A246" s="244" t="s">
        <v>153</v>
      </c>
      <c r="B246" s="167"/>
      <c r="C246" s="167"/>
      <c r="D246" s="168"/>
      <c r="E246" s="286">
        <f>SUM(E236:E245)</f>
        <v>0</v>
      </c>
      <c r="F246" s="168"/>
      <c r="G246" s="286">
        <f>SUM(G236:G245)</f>
        <v>1455989.13</v>
      </c>
      <c r="H246" s="168"/>
      <c r="I246" s="289"/>
      <c r="J246" s="168"/>
    </row>
    <row r="247" spans="1:10" ht="12.75" customHeight="1">
      <c r="A247" s="287" t="s">
        <v>154</v>
      </c>
      <c r="B247" s="189"/>
      <c r="C247" s="189"/>
      <c r="D247" s="189"/>
      <c r="E247" s="189"/>
      <c r="F247" s="189"/>
      <c r="G247" s="189"/>
      <c r="H247" s="189"/>
      <c r="I247" s="189"/>
      <c r="J247" s="190"/>
    </row>
    <row r="248" spans="1:10" ht="12.75" customHeight="1">
      <c r="A248" s="288" t="s">
        <v>155</v>
      </c>
      <c r="B248" s="197"/>
      <c r="C248" s="197"/>
      <c r="D248" s="197"/>
      <c r="E248" s="197"/>
      <c r="F248" s="197"/>
      <c r="G248" s="197"/>
      <c r="H248" s="197"/>
      <c r="I248" s="197"/>
      <c r="J248" s="198"/>
    </row>
    <row r="249" spans="1:10" ht="12.75" customHeight="1">
      <c r="A249" s="288" t="s">
        <v>156</v>
      </c>
      <c r="B249" s="197"/>
      <c r="C249" s="197"/>
      <c r="D249" s="197"/>
      <c r="E249" s="197"/>
      <c r="F249" s="197"/>
      <c r="G249" s="197"/>
      <c r="H249" s="197"/>
      <c r="I249" s="197"/>
      <c r="J249" s="198"/>
    </row>
    <row r="250" spans="1:10" ht="12.75" customHeight="1">
      <c r="A250" s="281" t="s">
        <v>157</v>
      </c>
      <c r="B250" s="205"/>
      <c r="C250" s="205"/>
      <c r="D250" s="205"/>
      <c r="E250" s="205"/>
      <c r="F250" s="205"/>
      <c r="G250" s="205"/>
      <c r="H250" s="205"/>
      <c r="I250" s="205"/>
      <c r="J250" s="206"/>
    </row>
    <row r="251" spans="1:10" ht="12.75" customHeight="1">
      <c r="A251" s="222" t="s">
        <v>1035</v>
      </c>
      <c r="B251" s="177"/>
      <c r="C251" s="177"/>
      <c r="D251" s="177"/>
      <c r="E251" s="177"/>
      <c r="F251" s="177"/>
      <c r="G251" s="177"/>
      <c r="H251" s="177"/>
      <c r="I251" s="177"/>
      <c r="J251" s="178"/>
    </row>
    <row r="252" spans="1:10" ht="12.75" customHeight="1">
      <c r="A252" s="172"/>
      <c r="B252" s="183"/>
      <c r="C252" s="183"/>
      <c r="D252" s="183"/>
      <c r="E252" s="183"/>
      <c r="F252" s="183"/>
      <c r="G252" s="183"/>
      <c r="H252" s="183"/>
      <c r="I252" s="183"/>
      <c r="J252" s="184"/>
    </row>
    <row r="253" spans="1:10" ht="12.75" customHeight="1">
      <c r="A253" s="172"/>
      <c r="B253" s="183"/>
      <c r="C253" s="183"/>
      <c r="D253" s="183"/>
      <c r="E253" s="183"/>
      <c r="F253" s="183"/>
      <c r="G253" s="183"/>
      <c r="H253" s="183"/>
      <c r="I253" s="183"/>
      <c r="J253" s="184"/>
    </row>
    <row r="254" spans="1:10" ht="12.75" customHeight="1">
      <c r="A254" s="172"/>
      <c r="B254" s="183"/>
      <c r="C254" s="183"/>
      <c r="D254" s="183"/>
      <c r="E254" s="183"/>
      <c r="F254" s="183"/>
      <c r="G254" s="183"/>
      <c r="H254" s="183"/>
      <c r="I254" s="183"/>
      <c r="J254" s="184"/>
    </row>
    <row r="255" spans="1:10" ht="12.75" customHeight="1">
      <c r="A255" s="172"/>
      <c r="B255" s="183"/>
      <c r="C255" s="183"/>
      <c r="D255" s="183"/>
      <c r="E255" s="183"/>
      <c r="F255" s="183"/>
      <c r="G255" s="183"/>
      <c r="H255" s="183"/>
      <c r="I255" s="183"/>
      <c r="J255" s="184"/>
    </row>
    <row r="256" spans="1:10" ht="12.75" customHeight="1">
      <c r="A256" s="172"/>
      <c r="B256" s="183"/>
      <c r="C256" s="183"/>
      <c r="D256" s="183"/>
      <c r="E256" s="183"/>
      <c r="F256" s="183"/>
      <c r="G256" s="183"/>
      <c r="H256" s="183"/>
      <c r="I256" s="183"/>
      <c r="J256" s="184"/>
    </row>
    <row r="257" spans="1:10" ht="12.75" customHeight="1">
      <c r="A257" s="172"/>
      <c r="B257" s="183"/>
      <c r="C257" s="183"/>
      <c r="D257" s="183"/>
      <c r="E257" s="183"/>
      <c r="F257" s="183"/>
      <c r="G257" s="183"/>
      <c r="H257" s="183"/>
      <c r="I257" s="183"/>
      <c r="J257" s="184"/>
    </row>
    <row r="258" spans="1:10" ht="12.75" customHeight="1">
      <c r="A258" s="172"/>
      <c r="B258" s="183"/>
      <c r="C258" s="183"/>
      <c r="D258" s="183"/>
      <c r="E258" s="183"/>
      <c r="F258" s="183"/>
      <c r="G258" s="183"/>
      <c r="H258" s="183"/>
      <c r="I258" s="183"/>
      <c r="J258" s="184"/>
    </row>
    <row r="259" spans="1:10" ht="12.75" customHeight="1">
      <c r="A259" s="172"/>
      <c r="B259" s="183"/>
      <c r="C259" s="183"/>
      <c r="D259" s="183"/>
      <c r="E259" s="183"/>
      <c r="F259" s="183"/>
      <c r="G259" s="183"/>
      <c r="H259" s="183"/>
      <c r="I259" s="183"/>
      <c r="J259" s="184"/>
    </row>
    <row r="260" spans="1:10" ht="12.75" customHeight="1">
      <c r="A260" s="172"/>
      <c r="B260" s="183"/>
      <c r="C260" s="183"/>
      <c r="D260" s="183"/>
      <c r="E260" s="183"/>
      <c r="F260" s="183"/>
      <c r="G260" s="183"/>
      <c r="H260" s="183"/>
      <c r="I260" s="183"/>
      <c r="J260" s="184"/>
    </row>
    <row r="261" spans="1:10" ht="12.75" customHeight="1">
      <c r="A261" s="172"/>
      <c r="B261" s="183"/>
      <c r="C261" s="183"/>
      <c r="D261" s="183"/>
      <c r="E261" s="183"/>
      <c r="F261" s="183"/>
      <c r="G261" s="183"/>
      <c r="H261" s="183"/>
      <c r="I261" s="183"/>
      <c r="J261" s="184"/>
    </row>
    <row r="262" spans="1:10" ht="12.75" customHeight="1">
      <c r="A262" s="172"/>
      <c r="B262" s="183"/>
      <c r="C262" s="183"/>
      <c r="D262" s="183"/>
      <c r="E262" s="183"/>
      <c r="F262" s="183"/>
      <c r="G262" s="183"/>
      <c r="H262" s="183"/>
      <c r="I262" s="183"/>
      <c r="J262" s="184"/>
    </row>
    <row r="263" spans="1:10" ht="12.75" customHeight="1">
      <c r="A263" s="172"/>
      <c r="B263" s="183"/>
      <c r="C263" s="183"/>
      <c r="D263" s="183"/>
      <c r="E263" s="183"/>
      <c r="F263" s="183"/>
      <c r="G263" s="183"/>
      <c r="H263" s="183"/>
      <c r="I263" s="183"/>
      <c r="J263" s="184"/>
    </row>
    <row r="264" spans="1:10" ht="12.75" customHeight="1">
      <c r="A264" s="172"/>
      <c r="B264" s="183"/>
      <c r="C264" s="183"/>
      <c r="D264" s="183"/>
      <c r="E264" s="183"/>
      <c r="F264" s="183"/>
      <c r="G264" s="183"/>
      <c r="H264" s="183"/>
      <c r="I264" s="183"/>
      <c r="J264" s="184"/>
    </row>
    <row r="265" spans="1:10" ht="12.75" customHeight="1">
      <c r="A265" s="172"/>
      <c r="B265" s="183"/>
      <c r="C265" s="183"/>
      <c r="D265" s="183"/>
      <c r="E265" s="183"/>
      <c r="F265" s="183"/>
      <c r="G265" s="183"/>
      <c r="H265" s="183"/>
      <c r="I265" s="183"/>
      <c r="J265" s="184"/>
    </row>
    <row r="266" spans="1:10" ht="12.75" customHeight="1">
      <c r="A266" s="172"/>
      <c r="B266" s="183"/>
      <c r="C266" s="183"/>
      <c r="D266" s="183"/>
      <c r="E266" s="183"/>
      <c r="F266" s="183"/>
      <c r="G266" s="183"/>
      <c r="H266" s="183"/>
      <c r="I266" s="183"/>
      <c r="J266" s="184"/>
    </row>
    <row r="267" spans="1:10" ht="12.75" customHeight="1">
      <c r="A267" s="172"/>
      <c r="B267" s="183"/>
      <c r="C267" s="183"/>
      <c r="D267" s="183"/>
      <c r="E267" s="183"/>
      <c r="F267" s="183"/>
      <c r="G267" s="183"/>
      <c r="H267" s="183"/>
      <c r="I267" s="183"/>
      <c r="J267" s="184"/>
    </row>
    <row r="268" spans="1:10" ht="12.75" customHeight="1">
      <c r="A268" s="172"/>
      <c r="B268" s="183"/>
      <c r="C268" s="183"/>
      <c r="D268" s="183"/>
      <c r="E268" s="183"/>
      <c r="F268" s="183"/>
      <c r="G268" s="183"/>
      <c r="H268" s="183"/>
      <c r="I268" s="183"/>
      <c r="J268" s="184"/>
    </row>
    <row r="269" spans="1:10" ht="12.75" customHeight="1">
      <c r="A269" s="172"/>
      <c r="B269" s="183"/>
      <c r="C269" s="183"/>
      <c r="D269" s="183"/>
      <c r="E269" s="183"/>
      <c r="F269" s="183"/>
      <c r="G269" s="183"/>
      <c r="H269" s="183"/>
      <c r="I269" s="183"/>
      <c r="J269" s="184"/>
    </row>
    <row r="270" spans="1:10" ht="12.75" customHeight="1">
      <c r="A270" s="172"/>
      <c r="B270" s="183"/>
      <c r="C270" s="183"/>
      <c r="D270" s="183"/>
      <c r="E270" s="183"/>
      <c r="F270" s="183"/>
      <c r="G270" s="183"/>
      <c r="H270" s="183"/>
      <c r="I270" s="183"/>
      <c r="J270" s="184"/>
    </row>
    <row r="271" spans="1:10" ht="12.75" customHeight="1">
      <c r="A271" s="172"/>
      <c r="B271" s="183"/>
      <c r="C271" s="183"/>
      <c r="D271" s="183"/>
      <c r="E271" s="183"/>
      <c r="F271" s="183"/>
      <c r="G271" s="183"/>
      <c r="H271" s="183"/>
      <c r="I271" s="183"/>
      <c r="J271" s="184"/>
    </row>
    <row r="272" spans="1:10" ht="12.75" customHeight="1">
      <c r="A272" s="172"/>
      <c r="B272" s="183"/>
      <c r="C272" s="183"/>
      <c r="D272" s="183"/>
      <c r="E272" s="183"/>
      <c r="F272" s="183"/>
      <c r="G272" s="183"/>
      <c r="H272" s="183"/>
      <c r="I272" s="183"/>
      <c r="J272" s="184"/>
    </row>
    <row r="273" spans="1:10" ht="12.75" customHeight="1">
      <c r="A273" s="172"/>
      <c r="B273" s="183"/>
      <c r="C273" s="183"/>
      <c r="D273" s="183"/>
      <c r="E273" s="183"/>
      <c r="F273" s="183"/>
      <c r="G273" s="183"/>
      <c r="H273" s="183"/>
      <c r="I273" s="183"/>
      <c r="J273" s="184"/>
    </row>
    <row r="274" spans="1:10" ht="12.75" customHeight="1">
      <c r="A274" s="172"/>
      <c r="B274" s="183"/>
      <c r="C274" s="183"/>
      <c r="D274" s="183"/>
      <c r="E274" s="183"/>
      <c r="F274" s="183"/>
      <c r="G274" s="183"/>
      <c r="H274" s="183"/>
      <c r="I274" s="183"/>
      <c r="J274" s="184"/>
    </row>
    <row r="275" spans="1:10" ht="12.75" customHeight="1">
      <c r="A275" s="172"/>
      <c r="B275" s="183"/>
      <c r="C275" s="183"/>
      <c r="D275" s="183"/>
      <c r="E275" s="183"/>
      <c r="F275" s="183"/>
      <c r="G275" s="183"/>
      <c r="H275" s="183"/>
      <c r="I275" s="183"/>
      <c r="J275" s="184"/>
    </row>
    <row r="276" spans="1:10" ht="12.75" customHeight="1">
      <c r="A276" s="172"/>
      <c r="B276" s="183"/>
      <c r="C276" s="183"/>
      <c r="D276" s="183"/>
      <c r="E276" s="183"/>
      <c r="F276" s="183"/>
      <c r="G276" s="183"/>
      <c r="H276" s="183"/>
      <c r="I276" s="183"/>
      <c r="J276" s="184"/>
    </row>
    <row r="277" spans="1:10" ht="12.75" customHeight="1">
      <c r="A277" s="172"/>
      <c r="B277" s="183"/>
      <c r="C277" s="183"/>
      <c r="D277" s="183"/>
      <c r="E277" s="183"/>
      <c r="F277" s="183"/>
      <c r="G277" s="183"/>
      <c r="H277" s="183"/>
      <c r="I277" s="183"/>
      <c r="J277" s="184"/>
    </row>
    <row r="278" spans="1:10" ht="12.75" customHeight="1">
      <c r="A278" s="172"/>
      <c r="B278" s="183"/>
      <c r="C278" s="183"/>
      <c r="D278" s="183"/>
      <c r="E278" s="183"/>
      <c r="F278" s="183"/>
      <c r="G278" s="183"/>
      <c r="H278" s="183"/>
      <c r="I278" s="183"/>
      <c r="J278" s="184"/>
    </row>
    <row r="279" spans="1:10" ht="12.75" customHeight="1">
      <c r="A279" s="172"/>
      <c r="B279" s="183"/>
      <c r="C279" s="183"/>
      <c r="D279" s="183"/>
      <c r="E279" s="183"/>
      <c r="F279" s="183"/>
      <c r="G279" s="183"/>
      <c r="H279" s="183"/>
      <c r="I279" s="183"/>
      <c r="J279" s="184"/>
    </row>
    <row r="280" spans="1:10" ht="12.75" customHeight="1">
      <c r="A280" s="172"/>
      <c r="B280" s="183"/>
      <c r="C280" s="183"/>
      <c r="D280" s="183"/>
      <c r="E280" s="183"/>
      <c r="F280" s="183"/>
      <c r="G280" s="183"/>
      <c r="H280" s="183"/>
      <c r="I280" s="183"/>
      <c r="J280" s="184"/>
    </row>
    <row r="281" spans="1:10" ht="12.75" customHeight="1">
      <c r="A281" s="172"/>
      <c r="B281" s="183"/>
      <c r="C281" s="183"/>
      <c r="D281" s="183"/>
      <c r="E281" s="183"/>
      <c r="F281" s="183"/>
      <c r="G281" s="183"/>
      <c r="H281" s="183"/>
      <c r="I281" s="183"/>
      <c r="J281" s="184"/>
    </row>
    <row r="282" spans="1:10" ht="12.75" customHeight="1">
      <c r="A282" s="172"/>
      <c r="B282" s="183"/>
      <c r="C282" s="183"/>
      <c r="D282" s="183"/>
      <c r="E282" s="183"/>
      <c r="F282" s="183"/>
      <c r="G282" s="183"/>
      <c r="H282" s="183"/>
      <c r="I282" s="183"/>
      <c r="J282" s="184"/>
    </row>
    <row r="283" spans="1:10" ht="12.75" customHeight="1">
      <c r="A283" s="172"/>
      <c r="B283" s="183"/>
      <c r="C283" s="183"/>
      <c r="D283" s="183"/>
      <c r="E283" s="183"/>
      <c r="F283" s="183"/>
      <c r="G283" s="183"/>
      <c r="H283" s="183"/>
      <c r="I283" s="183"/>
      <c r="J283" s="184"/>
    </row>
    <row r="284" spans="1:10" ht="12.75" customHeight="1">
      <c r="A284" s="174"/>
      <c r="B284" s="193"/>
      <c r="C284" s="193"/>
      <c r="D284" s="193"/>
      <c r="E284" s="193"/>
      <c r="F284" s="193"/>
      <c r="G284" s="193"/>
      <c r="H284" s="193"/>
      <c r="I284" s="193"/>
      <c r="J284" s="194"/>
    </row>
    <row r="285" spans="1:10" ht="12.75" customHeight="1"/>
    <row r="286" spans="1:10" ht="12.75" customHeight="1"/>
    <row r="287" spans="1:10" ht="12.75" customHeight="1">
      <c r="A287" s="229" t="s">
        <v>65</v>
      </c>
      <c r="B287" s="167"/>
      <c r="C287" s="167"/>
      <c r="D287" s="167"/>
      <c r="E287" s="167"/>
      <c r="F287" s="167"/>
      <c r="G287" s="209"/>
      <c r="H287" s="230" t="str">
        <f>'CONTACT INFORMATION'!$A$24</f>
        <v>Los Angeles</v>
      </c>
      <c r="I287" s="167"/>
      <c r="J287" s="168"/>
    </row>
    <row r="288" spans="1:10" ht="7.5" customHeight="1">
      <c r="A288" s="117"/>
      <c r="B288" s="117"/>
      <c r="C288" s="117"/>
      <c r="D288" s="117"/>
      <c r="E288" s="117"/>
      <c r="F288" s="117"/>
      <c r="G288" s="117"/>
      <c r="H288" s="117"/>
      <c r="I288" s="117"/>
      <c r="J288" s="117"/>
    </row>
    <row r="289" spans="1:10" ht="12.75" customHeight="1">
      <c r="A289" s="273" t="s">
        <v>162</v>
      </c>
      <c r="B289" s="167"/>
      <c r="C289" s="167"/>
      <c r="D289" s="167"/>
      <c r="E289" s="167"/>
      <c r="F289" s="167"/>
      <c r="G289" s="167"/>
      <c r="H289" s="167"/>
      <c r="I289" s="167"/>
      <c r="J289" s="168"/>
    </row>
    <row r="290" spans="1:10" ht="12.75" customHeight="1">
      <c r="A290" s="274" t="s">
        <v>140</v>
      </c>
      <c r="B290" s="189"/>
      <c r="C290" s="189"/>
      <c r="D290" s="190"/>
      <c r="E290" s="275" t="s">
        <v>958</v>
      </c>
      <c r="F290" s="177"/>
      <c r="G290" s="177"/>
      <c r="H290" s="177"/>
      <c r="I290" s="177"/>
      <c r="J290" s="178"/>
    </row>
    <row r="291" spans="1:10" ht="12.75" customHeight="1">
      <c r="A291" s="276" t="s">
        <v>163</v>
      </c>
      <c r="B291" s="205"/>
      <c r="C291" s="205"/>
      <c r="D291" s="206"/>
      <c r="E291" s="174"/>
      <c r="F291" s="193"/>
      <c r="G291" s="193"/>
      <c r="H291" s="193"/>
      <c r="I291" s="193"/>
      <c r="J291" s="194"/>
    </row>
    <row r="292" spans="1:10" ht="12.75" customHeight="1">
      <c r="A292" s="260" t="s">
        <v>164</v>
      </c>
      <c r="B292" s="167"/>
      <c r="C292" s="167"/>
      <c r="D292" s="168"/>
      <c r="E292" s="243"/>
      <c r="F292" s="167"/>
      <c r="G292" s="167"/>
      <c r="H292" s="167"/>
      <c r="I292" s="167"/>
      <c r="J292" s="168"/>
    </row>
    <row r="293" spans="1:10" ht="27" customHeight="1">
      <c r="A293" s="118"/>
      <c r="B293" s="114"/>
      <c r="C293" s="114"/>
      <c r="D293" s="114"/>
      <c r="E293" s="277" t="s">
        <v>143</v>
      </c>
      <c r="F293" s="193"/>
      <c r="G293" s="277" t="s">
        <v>144</v>
      </c>
      <c r="H293" s="193"/>
      <c r="I293" s="278" t="s">
        <v>145</v>
      </c>
      <c r="J293" s="194"/>
    </row>
    <row r="294" spans="1:10" ht="12.75" customHeight="1">
      <c r="A294" s="242" t="s">
        <v>146</v>
      </c>
      <c r="B294" s="167"/>
      <c r="C294" s="167"/>
      <c r="D294" s="168"/>
      <c r="E294" s="261"/>
      <c r="F294" s="168"/>
      <c r="G294" s="261"/>
      <c r="H294" s="168"/>
      <c r="I294" s="262"/>
      <c r="J294" s="168"/>
    </row>
    <row r="295" spans="1:10" ht="12.75" customHeight="1">
      <c r="A295" s="263" t="s">
        <v>147</v>
      </c>
      <c r="B295" s="167"/>
      <c r="C295" s="167"/>
      <c r="D295" s="168"/>
      <c r="E295" s="264">
        <v>695335.22000000009</v>
      </c>
      <c r="F295" s="168"/>
      <c r="G295" s="279"/>
      <c r="H295" s="168"/>
      <c r="I295" s="280"/>
      <c r="J295" s="168"/>
    </row>
    <row r="296" spans="1:10" ht="12.75" customHeight="1">
      <c r="A296" s="242" t="s">
        <v>148</v>
      </c>
      <c r="B296" s="167"/>
      <c r="C296" s="167"/>
      <c r="D296" s="168"/>
      <c r="E296" s="261">
        <v>9173.89</v>
      </c>
      <c r="F296" s="168"/>
      <c r="G296" s="261"/>
      <c r="H296" s="168"/>
      <c r="I296" s="262"/>
      <c r="J296" s="168"/>
    </row>
    <row r="297" spans="1:10" ht="12.75" customHeight="1">
      <c r="A297" s="263" t="s">
        <v>149</v>
      </c>
      <c r="B297" s="167"/>
      <c r="C297" s="167"/>
      <c r="D297" s="168"/>
      <c r="E297" s="264"/>
      <c r="F297" s="168"/>
      <c r="G297" s="279"/>
      <c r="H297" s="168"/>
      <c r="I297" s="280"/>
      <c r="J297" s="168"/>
    </row>
    <row r="298" spans="1:10" ht="12.75" customHeight="1">
      <c r="A298" s="242" t="s">
        <v>150</v>
      </c>
      <c r="B298" s="167"/>
      <c r="C298" s="167"/>
      <c r="D298" s="168"/>
      <c r="E298" s="261"/>
      <c r="F298" s="168"/>
      <c r="G298" s="261"/>
      <c r="H298" s="168"/>
      <c r="I298" s="262"/>
      <c r="J298" s="168"/>
    </row>
    <row r="299" spans="1:10" ht="12.75" customHeight="1">
      <c r="A299" s="263" t="s">
        <v>151</v>
      </c>
      <c r="B299" s="167"/>
      <c r="C299" s="167"/>
      <c r="D299" s="168"/>
      <c r="E299" s="264">
        <v>2630.25</v>
      </c>
      <c r="F299" s="168"/>
      <c r="G299" s="279"/>
      <c r="H299" s="168"/>
      <c r="I299" s="280"/>
      <c r="J299" s="168"/>
    </row>
    <row r="300" spans="1:10" ht="12.75" customHeight="1">
      <c r="A300" s="242" t="s">
        <v>152</v>
      </c>
      <c r="B300" s="167"/>
      <c r="C300" s="167"/>
      <c r="D300" s="168"/>
      <c r="E300" s="283"/>
      <c r="F300" s="168"/>
      <c r="G300" s="283"/>
      <c r="H300" s="168"/>
      <c r="I300" s="284"/>
      <c r="J300" s="168"/>
    </row>
    <row r="301" spans="1:10" ht="12.75" customHeight="1">
      <c r="A301" s="291" t="s">
        <v>959</v>
      </c>
      <c r="B301" s="292"/>
      <c r="C301" s="292"/>
      <c r="D301" s="293"/>
      <c r="E301" s="264">
        <v>14032.58</v>
      </c>
      <c r="F301" s="168"/>
      <c r="G301" s="279"/>
      <c r="H301" s="168"/>
      <c r="I301" s="279"/>
      <c r="J301" s="168"/>
    </row>
    <row r="302" spans="1:10" ht="12.75" customHeight="1">
      <c r="A302" s="291" t="s">
        <v>960</v>
      </c>
      <c r="B302" s="292"/>
      <c r="C302" s="292"/>
      <c r="D302" s="293"/>
      <c r="E302" s="264">
        <v>4370.54</v>
      </c>
      <c r="F302" s="168"/>
      <c r="G302" s="279"/>
      <c r="H302" s="168"/>
      <c r="I302" s="279"/>
      <c r="J302" s="168"/>
    </row>
    <row r="303" spans="1:10" ht="12.75" customHeight="1">
      <c r="A303" s="285"/>
      <c r="B303" s="167"/>
      <c r="C303" s="167"/>
      <c r="D303" s="168"/>
      <c r="E303" s="264"/>
      <c r="F303" s="168"/>
      <c r="G303" s="279"/>
      <c r="H303" s="168"/>
      <c r="I303" s="279"/>
      <c r="J303" s="168"/>
    </row>
    <row r="304" spans="1:10" ht="12.75" customHeight="1">
      <c r="A304" s="244" t="s">
        <v>153</v>
      </c>
      <c r="B304" s="167"/>
      <c r="C304" s="167"/>
      <c r="D304" s="168"/>
      <c r="E304" s="286">
        <f>SUM(E294:E303)</f>
        <v>725542.4800000001</v>
      </c>
      <c r="F304" s="168"/>
      <c r="G304" s="286">
        <f>SUM(G294:G303)</f>
        <v>0</v>
      </c>
      <c r="H304" s="168"/>
      <c r="I304" s="286">
        <f>SUM(I294:I303)</f>
        <v>0</v>
      </c>
      <c r="J304" s="168"/>
    </row>
    <row r="305" spans="1:10" ht="12.75" customHeight="1">
      <c r="A305" s="287" t="s">
        <v>154</v>
      </c>
      <c r="B305" s="189"/>
      <c r="C305" s="189"/>
      <c r="D305" s="189"/>
      <c r="E305" s="189"/>
      <c r="F305" s="189"/>
      <c r="G305" s="189"/>
      <c r="H305" s="189"/>
      <c r="I305" s="189"/>
      <c r="J305" s="190"/>
    </row>
    <row r="306" spans="1:10" ht="12.75" customHeight="1">
      <c r="A306" s="288" t="s">
        <v>155</v>
      </c>
      <c r="B306" s="197"/>
      <c r="C306" s="197"/>
      <c r="D306" s="197"/>
      <c r="E306" s="197"/>
      <c r="F306" s="197"/>
      <c r="G306" s="197"/>
      <c r="H306" s="197"/>
      <c r="I306" s="197"/>
      <c r="J306" s="198"/>
    </row>
    <row r="307" spans="1:10" ht="12.75" customHeight="1">
      <c r="A307" s="288" t="s">
        <v>156</v>
      </c>
      <c r="B307" s="197"/>
      <c r="C307" s="197"/>
      <c r="D307" s="197"/>
      <c r="E307" s="197"/>
      <c r="F307" s="197"/>
      <c r="G307" s="197"/>
      <c r="H307" s="197"/>
      <c r="I307" s="197"/>
      <c r="J307" s="198"/>
    </row>
    <row r="308" spans="1:10" ht="12.75" customHeight="1">
      <c r="A308" s="281" t="s">
        <v>157</v>
      </c>
      <c r="B308" s="205"/>
      <c r="C308" s="205"/>
      <c r="D308" s="205"/>
      <c r="E308" s="205"/>
      <c r="F308" s="205"/>
      <c r="G308" s="205"/>
      <c r="H308" s="205"/>
      <c r="I308" s="205"/>
      <c r="J308" s="206"/>
    </row>
    <row r="309" spans="1:10" ht="12.75" customHeight="1">
      <c r="A309" s="222" t="s">
        <v>1036</v>
      </c>
      <c r="B309" s="177"/>
      <c r="C309" s="177"/>
      <c r="D309" s="177"/>
      <c r="E309" s="177"/>
      <c r="F309" s="177"/>
      <c r="G309" s="177"/>
      <c r="H309" s="177"/>
      <c r="I309" s="177"/>
      <c r="J309" s="178"/>
    </row>
    <row r="310" spans="1:10" ht="12.75" customHeight="1">
      <c r="A310" s="172"/>
      <c r="B310" s="183"/>
      <c r="C310" s="183"/>
      <c r="D310" s="183"/>
      <c r="E310" s="183"/>
      <c r="F310" s="183"/>
      <c r="G310" s="183"/>
      <c r="H310" s="183"/>
      <c r="I310" s="183"/>
      <c r="J310" s="184"/>
    </row>
    <row r="311" spans="1:10" ht="12.75" customHeight="1">
      <c r="A311" s="172"/>
      <c r="B311" s="183"/>
      <c r="C311" s="183"/>
      <c r="D311" s="183"/>
      <c r="E311" s="183"/>
      <c r="F311" s="183"/>
      <c r="G311" s="183"/>
      <c r="H311" s="183"/>
      <c r="I311" s="183"/>
      <c r="J311" s="184"/>
    </row>
    <row r="312" spans="1:10" ht="12.75" customHeight="1">
      <c r="A312" s="172"/>
      <c r="B312" s="183"/>
      <c r="C312" s="183"/>
      <c r="D312" s="183"/>
      <c r="E312" s="183"/>
      <c r="F312" s="183"/>
      <c r="G312" s="183"/>
      <c r="H312" s="183"/>
      <c r="I312" s="183"/>
      <c r="J312" s="184"/>
    </row>
    <row r="313" spans="1:10" ht="12.75" customHeight="1">
      <c r="A313" s="172"/>
      <c r="B313" s="183"/>
      <c r="C313" s="183"/>
      <c r="D313" s="183"/>
      <c r="E313" s="183"/>
      <c r="F313" s="183"/>
      <c r="G313" s="183"/>
      <c r="H313" s="183"/>
      <c r="I313" s="183"/>
      <c r="J313" s="184"/>
    </row>
    <row r="314" spans="1:10" ht="12.75" customHeight="1">
      <c r="A314" s="172"/>
      <c r="B314" s="183"/>
      <c r="C314" s="183"/>
      <c r="D314" s="183"/>
      <c r="E314" s="183"/>
      <c r="F314" s="183"/>
      <c r="G314" s="183"/>
      <c r="H314" s="183"/>
      <c r="I314" s="183"/>
      <c r="J314" s="184"/>
    </row>
    <row r="315" spans="1:10" ht="12.75" customHeight="1">
      <c r="A315" s="172"/>
      <c r="B315" s="183"/>
      <c r="C315" s="183"/>
      <c r="D315" s="183"/>
      <c r="E315" s="183"/>
      <c r="F315" s="183"/>
      <c r="G315" s="183"/>
      <c r="H315" s="183"/>
      <c r="I315" s="183"/>
      <c r="J315" s="184"/>
    </row>
    <row r="316" spans="1:10" ht="12.75" customHeight="1">
      <c r="A316" s="172"/>
      <c r="B316" s="183"/>
      <c r="C316" s="183"/>
      <c r="D316" s="183"/>
      <c r="E316" s="183"/>
      <c r="F316" s="183"/>
      <c r="G316" s="183"/>
      <c r="H316" s="183"/>
      <c r="I316" s="183"/>
      <c r="J316" s="184"/>
    </row>
    <row r="317" spans="1:10" ht="12.75" customHeight="1">
      <c r="A317" s="172"/>
      <c r="B317" s="183"/>
      <c r="C317" s="183"/>
      <c r="D317" s="183"/>
      <c r="E317" s="183"/>
      <c r="F317" s="183"/>
      <c r="G317" s="183"/>
      <c r="H317" s="183"/>
      <c r="I317" s="183"/>
      <c r="J317" s="184"/>
    </row>
    <row r="318" spans="1:10" ht="12.75" customHeight="1">
      <c r="A318" s="172"/>
      <c r="B318" s="183"/>
      <c r="C318" s="183"/>
      <c r="D318" s="183"/>
      <c r="E318" s="183"/>
      <c r="F318" s="183"/>
      <c r="G318" s="183"/>
      <c r="H318" s="183"/>
      <c r="I318" s="183"/>
      <c r="J318" s="184"/>
    </row>
    <row r="319" spans="1:10" ht="12.75" customHeight="1">
      <c r="A319" s="172"/>
      <c r="B319" s="183"/>
      <c r="C319" s="183"/>
      <c r="D319" s="183"/>
      <c r="E319" s="183"/>
      <c r="F319" s="183"/>
      <c r="G319" s="183"/>
      <c r="H319" s="183"/>
      <c r="I319" s="183"/>
      <c r="J319" s="184"/>
    </row>
    <row r="320" spans="1:10" ht="12.75" customHeight="1">
      <c r="A320" s="172"/>
      <c r="B320" s="183"/>
      <c r="C320" s="183"/>
      <c r="D320" s="183"/>
      <c r="E320" s="183"/>
      <c r="F320" s="183"/>
      <c r="G320" s="183"/>
      <c r="H320" s="183"/>
      <c r="I320" s="183"/>
      <c r="J320" s="184"/>
    </row>
    <row r="321" spans="1:10" ht="12.75" customHeight="1">
      <c r="A321" s="172"/>
      <c r="B321" s="183"/>
      <c r="C321" s="183"/>
      <c r="D321" s="183"/>
      <c r="E321" s="183"/>
      <c r="F321" s="183"/>
      <c r="G321" s="183"/>
      <c r="H321" s="183"/>
      <c r="I321" s="183"/>
      <c r="J321" s="184"/>
    </row>
    <row r="322" spans="1:10" ht="12.75" customHeight="1">
      <c r="A322" s="172"/>
      <c r="B322" s="183"/>
      <c r="C322" s="183"/>
      <c r="D322" s="183"/>
      <c r="E322" s="183"/>
      <c r="F322" s="183"/>
      <c r="G322" s="183"/>
      <c r="H322" s="183"/>
      <c r="I322" s="183"/>
      <c r="J322" s="184"/>
    </row>
    <row r="323" spans="1:10" ht="12.75" customHeight="1">
      <c r="A323" s="172"/>
      <c r="B323" s="183"/>
      <c r="C323" s="183"/>
      <c r="D323" s="183"/>
      <c r="E323" s="183"/>
      <c r="F323" s="183"/>
      <c r="G323" s="183"/>
      <c r="H323" s="183"/>
      <c r="I323" s="183"/>
      <c r="J323" s="184"/>
    </row>
    <row r="324" spans="1:10" ht="12.75" customHeight="1">
      <c r="A324" s="172"/>
      <c r="B324" s="183"/>
      <c r="C324" s="183"/>
      <c r="D324" s="183"/>
      <c r="E324" s="183"/>
      <c r="F324" s="183"/>
      <c r="G324" s="183"/>
      <c r="H324" s="183"/>
      <c r="I324" s="183"/>
      <c r="J324" s="184"/>
    </row>
    <row r="325" spans="1:10" ht="12.75" customHeight="1">
      <c r="A325" s="172"/>
      <c r="B325" s="183"/>
      <c r="C325" s="183"/>
      <c r="D325" s="183"/>
      <c r="E325" s="183"/>
      <c r="F325" s="183"/>
      <c r="G325" s="183"/>
      <c r="H325" s="183"/>
      <c r="I325" s="183"/>
      <c r="J325" s="184"/>
    </row>
    <row r="326" spans="1:10" ht="12.75" customHeight="1">
      <c r="A326" s="172"/>
      <c r="B326" s="183"/>
      <c r="C326" s="183"/>
      <c r="D326" s="183"/>
      <c r="E326" s="183"/>
      <c r="F326" s="183"/>
      <c r="G326" s="183"/>
      <c r="H326" s="183"/>
      <c r="I326" s="183"/>
      <c r="J326" s="184"/>
    </row>
    <row r="327" spans="1:10" ht="12.75" customHeight="1">
      <c r="A327" s="172"/>
      <c r="B327" s="183"/>
      <c r="C327" s="183"/>
      <c r="D327" s="183"/>
      <c r="E327" s="183"/>
      <c r="F327" s="183"/>
      <c r="G327" s="183"/>
      <c r="H327" s="183"/>
      <c r="I327" s="183"/>
      <c r="J327" s="184"/>
    </row>
    <row r="328" spans="1:10" ht="12.75" customHeight="1">
      <c r="A328" s="172"/>
      <c r="B328" s="183"/>
      <c r="C328" s="183"/>
      <c r="D328" s="183"/>
      <c r="E328" s="183"/>
      <c r="F328" s="183"/>
      <c r="G328" s="183"/>
      <c r="H328" s="183"/>
      <c r="I328" s="183"/>
      <c r="J328" s="184"/>
    </row>
    <row r="329" spans="1:10" ht="12.75" customHeight="1">
      <c r="A329" s="172"/>
      <c r="B329" s="183"/>
      <c r="C329" s="183"/>
      <c r="D329" s="183"/>
      <c r="E329" s="183"/>
      <c r="F329" s="183"/>
      <c r="G329" s="183"/>
      <c r="H329" s="183"/>
      <c r="I329" s="183"/>
      <c r="J329" s="184"/>
    </row>
    <row r="330" spans="1:10" ht="12.75" customHeight="1">
      <c r="A330" s="172"/>
      <c r="B330" s="183"/>
      <c r="C330" s="183"/>
      <c r="D330" s="183"/>
      <c r="E330" s="183"/>
      <c r="F330" s="183"/>
      <c r="G330" s="183"/>
      <c r="H330" s="183"/>
      <c r="I330" s="183"/>
      <c r="J330" s="184"/>
    </row>
    <row r="331" spans="1:10" ht="12.75" customHeight="1">
      <c r="A331" s="172"/>
      <c r="B331" s="183"/>
      <c r="C331" s="183"/>
      <c r="D331" s="183"/>
      <c r="E331" s="183"/>
      <c r="F331" s="183"/>
      <c r="G331" s="183"/>
      <c r="H331" s="183"/>
      <c r="I331" s="183"/>
      <c r="J331" s="184"/>
    </row>
    <row r="332" spans="1:10" ht="12.75" customHeight="1">
      <c r="A332" s="172"/>
      <c r="B332" s="183"/>
      <c r="C332" s="183"/>
      <c r="D332" s="183"/>
      <c r="E332" s="183"/>
      <c r="F332" s="183"/>
      <c r="G332" s="183"/>
      <c r="H332" s="183"/>
      <c r="I332" s="183"/>
      <c r="J332" s="184"/>
    </row>
    <row r="333" spans="1:10" ht="12.75" customHeight="1">
      <c r="A333" s="172"/>
      <c r="B333" s="183"/>
      <c r="C333" s="183"/>
      <c r="D333" s="183"/>
      <c r="E333" s="183"/>
      <c r="F333" s="183"/>
      <c r="G333" s="183"/>
      <c r="H333" s="183"/>
      <c r="I333" s="183"/>
      <c r="J333" s="184"/>
    </row>
    <row r="334" spans="1:10" ht="12.75" customHeight="1">
      <c r="A334" s="172"/>
      <c r="B334" s="183"/>
      <c r="C334" s="183"/>
      <c r="D334" s="183"/>
      <c r="E334" s="183"/>
      <c r="F334" s="183"/>
      <c r="G334" s="183"/>
      <c r="H334" s="183"/>
      <c r="I334" s="183"/>
      <c r="J334" s="184"/>
    </row>
    <row r="335" spans="1:10" ht="12.75" customHeight="1">
      <c r="A335" s="172"/>
      <c r="B335" s="183"/>
      <c r="C335" s="183"/>
      <c r="D335" s="183"/>
      <c r="E335" s="183"/>
      <c r="F335" s="183"/>
      <c r="G335" s="183"/>
      <c r="H335" s="183"/>
      <c r="I335" s="183"/>
      <c r="J335" s="184"/>
    </row>
    <row r="336" spans="1:10" ht="12.75" customHeight="1">
      <c r="A336" s="172"/>
      <c r="B336" s="183"/>
      <c r="C336" s="183"/>
      <c r="D336" s="183"/>
      <c r="E336" s="183"/>
      <c r="F336" s="183"/>
      <c r="G336" s="183"/>
      <c r="H336" s="183"/>
      <c r="I336" s="183"/>
      <c r="J336" s="184"/>
    </row>
    <row r="337" spans="1:10" ht="12.75" customHeight="1">
      <c r="A337" s="172"/>
      <c r="B337" s="183"/>
      <c r="C337" s="183"/>
      <c r="D337" s="183"/>
      <c r="E337" s="183"/>
      <c r="F337" s="183"/>
      <c r="G337" s="183"/>
      <c r="H337" s="183"/>
      <c r="I337" s="183"/>
      <c r="J337" s="184"/>
    </row>
    <row r="338" spans="1:10" ht="12.75" customHeight="1">
      <c r="A338" s="172"/>
      <c r="B338" s="183"/>
      <c r="C338" s="183"/>
      <c r="D338" s="183"/>
      <c r="E338" s="183"/>
      <c r="F338" s="183"/>
      <c r="G338" s="183"/>
      <c r="H338" s="183"/>
      <c r="I338" s="183"/>
      <c r="J338" s="184"/>
    </row>
    <row r="339" spans="1:10" ht="12.75" customHeight="1">
      <c r="A339" s="172"/>
      <c r="B339" s="183"/>
      <c r="C339" s="183"/>
      <c r="D339" s="183"/>
      <c r="E339" s="183"/>
      <c r="F339" s="183"/>
      <c r="G339" s="183"/>
      <c r="H339" s="183"/>
      <c r="I339" s="183"/>
      <c r="J339" s="184"/>
    </row>
    <row r="340" spans="1:10" ht="12.75" customHeight="1">
      <c r="A340" s="172"/>
      <c r="B340" s="183"/>
      <c r="C340" s="183"/>
      <c r="D340" s="183"/>
      <c r="E340" s="183"/>
      <c r="F340" s="183"/>
      <c r="G340" s="183"/>
      <c r="H340" s="183"/>
      <c r="I340" s="183"/>
      <c r="J340" s="184"/>
    </row>
    <row r="341" spans="1:10" ht="12.75" customHeight="1">
      <c r="A341" s="172"/>
      <c r="B341" s="183"/>
      <c r="C341" s="183"/>
      <c r="D341" s="183"/>
      <c r="E341" s="183"/>
      <c r="F341" s="183"/>
      <c r="G341" s="183"/>
      <c r="H341" s="183"/>
      <c r="I341" s="183"/>
      <c r="J341" s="184"/>
    </row>
    <row r="342" spans="1:10" ht="12.75" customHeight="1">
      <c r="A342" s="172"/>
      <c r="B342" s="183"/>
      <c r="C342" s="183"/>
      <c r="D342" s="183"/>
      <c r="E342" s="183"/>
      <c r="F342" s="183"/>
      <c r="G342" s="183"/>
      <c r="H342" s="183"/>
      <c r="I342" s="183"/>
      <c r="J342" s="184"/>
    </row>
    <row r="343" spans="1:10" ht="12.75" customHeight="1">
      <c r="A343" s="174"/>
      <c r="B343" s="193"/>
      <c r="C343" s="193"/>
      <c r="D343" s="193"/>
      <c r="E343" s="193"/>
      <c r="F343" s="193"/>
      <c r="G343" s="193"/>
      <c r="H343" s="193"/>
      <c r="I343" s="193"/>
      <c r="J343" s="194"/>
    </row>
    <row r="344" spans="1:10" ht="12.75" customHeight="1"/>
    <row r="345" spans="1:10" ht="12.75" customHeight="1">
      <c r="A345" s="229" t="s">
        <v>65</v>
      </c>
      <c r="B345" s="167"/>
      <c r="C345" s="167"/>
      <c r="D345" s="167"/>
      <c r="E345" s="167"/>
      <c r="F345" s="167"/>
      <c r="G345" s="209"/>
      <c r="H345" s="230" t="str">
        <f>'CONTACT INFORMATION'!$A$24</f>
        <v>Los Angeles</v>
      </c>
      <c r="I345" s="167"/>
      <c r="J345" s="168"/>
    </row>
    <row r="346" spans="1:10" ht="7.5" customHeight="1">
      <c r="A346" s="117"/>
      <c r="B346" s="117"/>
      <c r="C346" s="117"/>
      <c r="D346" s="117"/>
      <c r="E346" s="117"/>
      <c r="F346" s="117"/>
      <c r="G346" s="117"/>
      <c r="H346" s="117"/>
      <c r="I346" s="117"/>
      <c r="J346" s="117"/>
    </row>
    <row r="347" spans="1:10" ht="12.75" customHeight="1">
      <c r="A347" s="273" t="s">
        <v>165</v>
      </c>
      <c r="B347" s="167"/>
      <c r="C347" s="167"/>
      <c r="D347" s="167"/>
      <c r="E347" s="167"/>
      <c r="F347" s="167"/>
      <c r="G347" s="167"/>
      <c r="H347" s="167"/>
      <c r="I347" s="167"/>
      <c r="J347" s="168"/>
    </row>
    <row r="348" spans="1:10" ht="12.75" customHeight="1">
      <c r="A348" s="274" t="s">
        <v>140</v>
      </c>
      <c r="B348" s="189"/>
      <c r="C348" s="189"/>
      <c r="D348" s="190"/>
      <c r="E348" s="300" t="s">
        <v>961</v>
      </c>
      <c r="F348" s="295"/>
      <c r="G348" s="295"/>
      <c r="H348" s="295"/>
      <c r="I348" s="295"/>
      <c r="J348" s="296"/>
    </row>
    <row r="349" spans="1:10" ht="12.75" customHeight="1">
      <c r="A349" s="276" t="s">
        <v>163</v>
      </c>
      <c r="B349" s="205"/>
      <c r="C349" s="205"/>
      <c r="D349" s="206"/>
      <c r="E349" s="297"/>
      <c r="F349" s="298"/>
      <c r="G349" s="298"/>
      <c r="H349" s="298"/>
      <c r="I349" s="298"/>
      <c r="J349" s="299"/>
    </row>
    <row r="350" spans="1:10" ht="12.75" customHeight="1">
      <c r="A350" s="260" t="s">
        <v>166</v>
      </c>
      <c r="B350" s="167"/>
      <c r="C350" s="167"/>
      <c r="D350" s="168"/>
      <c r="E350" s="243"/>
      <c r="F350" s="167"/>
      <c r="G350" s="167"/>
      <c r="H350" s="167"/>
      <c r="I350" s="167"/>
      <c r="J350" s="168"/>
    </row>
    <row r="351" spans="1:10" ht="27" customHeight="1">
      <c r="A351" s="118"/>
      <c r="B351" s="114"/>
      <c r="C351" s="114"/>
      <c r="D351" s="114"/>
      <c r="E351" s="277" t="s">
        <v>143</v>
      </c>
      <c r="F351" s="193"/>
      <c r="G351" s="277" t="s">
        <v>144</v>
      </c>
      <c r="H351" s="193"/>
      <c r="I351" s="278" t="s">
        <v>145</v>
      </c>
      <c r="J351" s="194"/>
    </row>
    <row r="352" spans="1:10" ht="12.75" customHeight="1">
      <c r="A352" s="242" t="s">
        <v>146</v>
      </c>
      <c r="B352" s="167"/>
      <c r="C352" s="167"/>
      <c r="D352" s="168"/>
      <c r="E352" s="261"/>
      <c r="F352" s="168"/>
      <c r="G352" s="261"/>
      <c r="H352" s="168"/>
      <c r="I352" s="262"/>
      <c r="J352" s="168"/>
    </row>
    <row r="353" spans="1:10" ht="12.75" customHeight="1">
      <c r="A353" s="263" t="s">
        <v>147</v>
      </c>
      <c r="B353" s="167"/>
      <c r="C353" s="167"/>
      <c r="D353" s="168"/>
      <c r="E353" s="264"/>
      <c r="F353" s="168"/>
      <c r="G353" s="279"/>
      <c r="H353" s="168"/>
      <c r="I353" s="280"/>
      <c r="J353" s="168"/>
    </row>
    <row r="354" spans="1:10" ht="12.75" customHeight="1">
      <c r="A354" s="242" t="s">
        <v>148</v>
      </c>
      <c r="B354" s="167"/>
      <c r="C354" s="167"/>
      <c r="D354" s="168"/>
      <c r="E354" s="261">
        <v>1023.05</v>
      </c>
      <c r="F354" s="168"/>
      <c r="G354" s="261"/>
      <c r="H354" s="168"/>
      <c r="I354" s="262"/>
      <c r="J354" s="168"/>
    </row>
    <row r="355" spans="1:10" ht="12.75" customHeight="1">
      <c r="A355" s="263" t="s">
        <v>149</v>
      </c>
      <c r="B355" s="167"/>
      <c r="C355" s="167"/>
      <c r="D355" s="168"/>
      <c r="E355" s="264">
        <v>77541.88</v>
      </c>
      <c r="F355" s="168"/>
      <c r="G355" s="279"/>
      <c r="H355" s="168"/>
      <c r="I355" s="280"/>
      <c r="J355" s="168"/>
    </row>
    <row r="356" spans="1:10" ht="12.75" customHeight="1">
      <c r="A356" s="242" t="s">
        <v>150</v>
      </c>
      <c r="B356" s="167"/>
      <c r="C356" s="167"/>
      <c r="D356" s="168"/>
      <c r="E356" s="261"/>
      <c r="F356" s="168"/>
      <c r="G356" s="261"/>
      <c r="H356" s="168"/>
      <c r="I356" s="262"/>
      <c r="J356" s="168"/>
    </row>
    <row r="357" spans="1:10" ht="12.75" customHeight="1">
      <c r="A357" s="263" t="s">
        <v>151</v>
      </c>
      <c r="B357" s="167"/>
      <c r="C357" s="167"/>
      <c r="D357" s="168"/>
      <c r="E357" s="264">
        <v>293.27000000000004</v>
      </c>
      <c r="F357" s="168"/>
      <c r="G357" s="279"/>
      <c r="H357" s="168"/>
      <c r="I357" s="280"/>
      <c r="J357" s="168"/>
    </row>
    <row r="358" spans="1:10" ht="12.75" customHeight="1">
      <c r="A358" s="242" t="s">
        <v>152</v>
      </c>
      <c r="B358" s="167"/>
      <c r="C358" s="167"/>
      <c r="D358" s="168"/>
      <c r="E358" s="283"/>
      <c r="F358" s="168"/>
      <c r="G358" s="283"/>
      <c r="H358" s="168"/>
      <c r="I358" s="284"/>
      <c r="J358" s="168"/>
    </row>
    <row r="359" spans="1:10" ht="12.75" customHeight="1">
      <c r="A359" s="291" t="s">
        <v>959</v>
      </c>
      <c r="B359" s="292"/>
      <c r="C359" s="292"/>
      <c r="D359" s="293"/>
      <c r="E359" s="264">
        <v>1564.93</v>
      </c>
      <c r="F359" s="168"/>
      <c r="G359" s="279"/>
      <c r="H359" s="168"/>
      <c r="I359" s="279"/>
      <c r="J359" s="168"/>
    </row>
    <row r="360" spans="1:10" ht="12.75" customHeight="1">
      <c r="A360" s="291" t="s">
        <v>960</v>
      </c>
      <c r="B360" s="292"/>
      <c r="C360" s="292"/>
      <c r="D360" s="293"/>
      <c r="E360" s="264">
        <v>487.39</v>
      </c>
      <c r="F360" s="168"/>
      <c r="G360" s="279"/>
      <c r="H360" s="168"/>
      <c r="I360" s="279"/>
      <c r="J360" s="168"/>
    </row>
    <row r="361" spans="1:10" ht="12.75" customHeight="1">
      <c r="A361" s="285"/>
      <c r="B361" s="167"/>
      <c r="C361" s="167"/>
      <c r="D361" s="168"/>
      <c r="E361" s="264"/>
      <c r="F361" s="168"/>
      <c r="G361" s="279"/>
      <c r="H361" s="168"/>
      <c r="I361" s="279"/>
      <c r="J361" s="168"/>
    </row>
    <row r="362" spans="1:10" ht="12.75" customHeight="1">
      <c r="A362" s="244" t="s">
        <v>153</v>
      </c>
      <c r="B362" s="167"/>
      <c r="C362" s="167"/>
      <c r="D362" s="168"/>
      <c r="E362" s="286">
        <f>SUM(E352:E361)</f>
        <v>80910.52</v>
      </c>
      <c r="F362" s="168"/>
      <c r="G362" s="286">
        <f>SUM(G352:G361)</f>
        <v>0</v>
      </c>
      <c r="H362" s="168"/>
      <c r="I362" s="286">
        <f>SUM(I352:I361)</f>
        <v>0</v>
      </c>
      <c r="J362" s="168"/>
    </row>
    <row r="363" spans="1:10" ht="12.75" customHeight="1">
      <c r="A363" s="287" t="s">
        <v>154</v>
      </c>
      <c r="B363" s="189"/>
      <c r="C363" s="189"/>
      <c r="D363" s="189"/>
      <c r="E363" s="189"/>
      <c r="F363" s="189"/>
      <c r="G363" s="189"/>
      <c r="H363" s="189"/>
      <c r="I363" s="189"/>
      <c r="J363" s="190"/>
    </row>
    <row r="364" spans="1:10" ht="12.75" customHeight="1">
      <c r="A364" s="288" t="s">
        <v>155</v>
      </c>
      <c r="B364" s="197"/>
      <c r="C364" s="197"/>
      <c r="D364" s="197"/>
      <c r="E364" s="197"/>
      <c r="F364" s="197"/>
      <c r="G364" s="197"/>
      <c r="H364" s="197"/>
      <c r="I364" s="197"/>
      <c r="J364" s="198"/>
    </row>
    <row r="365" spans="1:10" ht="12.75" customHeight="1">
      <c r="A365" s="288" t="s">
        <v>156</v>
      </c>
      <c r="B365" s="197"/>
      <c r="C365" s="197"/>
      <c r="D365" s="197"/>
      <c r="E365" s="197"/>
      <c r="F365" s="197"/>
      <c r="G365" s="197"/>
      <c r="H365" s="197"/>
      <c r="I365" s="197"/>
      <c r="J365" s="198"/>
    </row>
    <row r="366" spans="1:10" ht="12.75" customHeight="1">
      <c r="A366" s="281" t="s">
        <v>157</v>
      </c>
      <c r="B366" s="205"/>
      <c r="C366" s="205"/>
      <c r="D366" s="205"/>
      <c r="E366" s="205"/>
      <c r="F366" s="205"/>
      <c r="G366" s="205"/>
      <c r="H366" s="205"/>
      <c r="I366" s="205"/>
      <c r="J366" s="206"/>
    </row>
    <row r="367" spans="1:10" ht="12.75" customHeight="1">
      <c r="A367" s="222" t="s">
        <v>1030</v>
      </c>
      <c r="B367" s="177"/>
      <c r="C367" s="177"/>
      <c r="D367" s="177"/>
      <c r="E367" s="177"/>
      <c r="F367" s="177"/>
      <c r="G367" s="177"/>
      <c r="H367" s="177"/>
      <c r="I367" s="177"/>
      <c r="J367" s="178"/>
    </row>
    <row r="368" spans="1:10" ht="12.75" customHeight="1">
      <c r="A368" s="172"/>
      <c r="B368" s="183"/>
      <c r="C368" s="183"/>
      <c r="D368" s="183"/>
      <c r="E368" s="183"/>
      <c r="F368" s="183"/>
      <c r="G368" s="183"/>
      <c r="H368" s="183"/>
      <c r="I368" s="183"/>
      <c r="J368" s="184"/>
    </row>
    <row r="369" spans="1:10" ht="12.75" customHeight="1">
      <c r="A369" s="172"/>
      <c r="B369" s="183"/>
      <c r="C369" s="183"/>
      <c r="D369" s="183"/>
      <c r="E369" s="183"/>
      <c r="F369" s="183"/>
      <c r="G369" s="183"/>
      <c r="H369" s="183"/>
      <c r="I369" s="183"/>
      <c r="J369" s="184"/>
    </row>
    <row r="370" spans="1:10" ht="12.75" customHeight="1">
      <c r="A370" s="172"/>
      <c r="B370" s="183"/>
      <c r="C370" s="183"/>
      <c r="D370" s="183"/>
      <c r="E370" s="183"/>
      <c r="F370" s="183"/>
      <c r="G370" s="183"/>
      <c r="H370" s="183"/>
      <c r="I370" s="183"/>
      <c r="J370" s="184"/>
    </row>
    <row r="371" spans="1:10" ht="12.75" customHeight="1">
      <c r="A371" s="172"/>
      <c r="B371" s="183"/>
      <c r="C371" s="183"/>
      <c r="D371" s="183"/>
      <c r="E371" s="183"/>
      <c r="F371" s="183"/>
      <c r="G371" s="183"/>
      <c r="H371" s="183"/>
      <c r="I371" s="183"/>
      <c r="J371" s="184"/>
    </row>
    <row r="372" spans="1:10" ht="12.75" customHeight="1">
      <c r="A372" s="172"/>
      <c r="B372" s="183"/>
      <c r="C372" s="183"/>
      <c r="D372" s="183"/>
      <c r="E372" s="183"/>
      <c r="F372" s="183"/>
      <c r="G372" s="183"/>
      <c r="H372" s="183"/>
      <c r="I372" s="183"/>
      <c r="J372" s="184"/>
    </row>
    <row r="373" spans="1:10" ht="12.75" customHeight="1">
      <c r="A373" s="172"/>
      <c r="B373" s="183"/>
      <c r="C373" s="183"/>
      <c r="D373" s="183"/>
      <c r="E373" s="183"/>
      <c r="F373" s="183"/>
      <c r="G373" s="183"/>
      <c r="H373" s="183"/>
      <c r="I373" s="183"/>
      <c r="J373" s="184"/>
    </row>
    <row r="374" spans="1:10" ht="12.75" customHeight="1">
      <c r="A374" s="172"/>
      <c r="B374" s="183"/>
      <c r="C374" s="183"/>
      <c r="D374" s="183"/>
      <c r="E374" s="183"/>
      <c r="F374" s="183"/>
      <c r="G374" s="183"/>
      <c r="H374" s="183"/>
      <c r="I374" s="183"/>
      <c r="J374" s="184"/>
    </row>
    <row r="375" spans="1:10" ht="12.75" customHeight="1">
      <c r="A375" s="172"/>
      <c r="B375" s="183"/>
      <c r="C375" s="183"/>
      <c r="D375" s="183"/>
      <c r="E375" s="183"/>
      <c r="F375" s="183"/>
      <c r="G375" s="183"/>
      <c r="H375" s="183"/>
      <c r="I375" s="183"/>
      <c r="J375" s="184"/>
    </row>
    <row r="376" spans="1:10" ht="12.75" customHeight="1">
      <c r="A376" s="172"/>
      <c r="B376" s="183"/>
      <c r="C376" s="183"/>
      <c r="D376" s="183"/>
      <c r="E376" s="183"/>
      <c r="F376" s="183"/>
      <c r="G376" s="183"/>
      <c r="H376" s="183"/>
      <c r="I376" s="183"/>
      <c r="J376" s="184"/>
    </row>
    <row r="377" spans="1:10" ht="12.75" customHeight="1">
      <c r="A377" s="172"/>
      <c r="B377" s="183"/>
      <c r="C377" s="183"/>
      <c r="D377" s="183"/>
      <c r="E377" s="183"/>
      <c r="F377" s="183"/>
      <c r="G377" s="183"/>
      <c r="H377" s="183"/>
      <c r="I377" s="183"/>
      <c r="J377" s="184"/>
    </row>
    <row r="378" spans="1:10" ht="12.75" customHeight="1">
      <c r="A378" s="172"/>
      <c r="B378" s="183"/>
      <c r="C378" s="183"/>
      <c r="D378" s="183"/>
      <c r="E378" s="183"/>
      <c r="F378" s="183"/>
      <c r="G378" s="183"/>
      <c r="H378" s="183"/>
      <c r="I378" s="183"/>
      <c r="J378" s="184"/>
    </row>
    <row r="379" spans="1:10" ht="12.75" customHeight="1">
      <c r="A379" s="172"/>
      <c r="B379" s="183"/>
      <c r="C379" s="183"/>
      <c r="D379" s="183"/>
      <c r="E379" s="183"/>
      <c r="F379" s="183"/>
      <c r="G379" s="183"/>
      <c r="H379" s="183"/>
      <c r="I379" s="183"/>
      <c r="J379" s="184"/>
    </row>
    <row r="380" spans="1:10" ht="12.75" customHeight="1">
      <c r="A380" s="172"/>
      <c r="B380" s="183"/>
      <c r="C380" s="183"/>
      <c r="D380" s="183"/>
      <c r="E380" s="183"/>
      <c r="F380" s="183"/>
      <c r="G380" s="183"/>
      <c r="H380" s="183"/>
      <c r="I380" s="183"/>
      <c r="J380" s="184"/>
    </row>
    <row r="381" spans="1:10" ht="12.75" customHeight="1">
      <c r="A381" s="172"/>
      <c r="B381" s="183"/>
      <c r="C381" s="183"/>
      <c r="D381" s="183"/>
      <c r="E381" s="183"/>
      <c r="F381" s="183"/>
      <c r="G381" s="183"/>
      <c r="H381" s="183"/>
      <c r="I381" s="183"/>
      <c r="J381" s="184"/>
    </row>
    <row r="382" spans="1:10" ht="12.75" customHeight="1">
      <c r="A382" s="172"/>
      <c r="B382" s="183"/>
      <c r="C382" s="183"/>
      <c r="D382" s="183"/>
      <c r="E382" s="183"/>
      <c r="F382" s="183"/>
      <c r="G382" s="183"/>
      <c r="H382" s="183"/>
      <c r="I382" s="183"/>
      <c r="J382" s="184"/>
    </row>
    <row r="383" spans="1:10" ht="12.75" customHeight="1">
      <c r="A383" s="172"/>
      <c r="B383" s="183"/>
      <c r="C383" s="183"/>
      <c r="D383" s="183"/>
      <c r="E383" s="183"/>
      <c r="F383" s="183"/>
      <c r="G383" s="183"/>
      <c r="H383" s="183"/>
      <c r="I383" s="183"/>
      <c r="J383" s="184"/>
    </row>
    <row r="384" spans="1:10" ht="12.75" customHeight="1">
      <c r="A384" s="172"/>
      <c r="B384" s="183"/>
      <c r="C384" s="183"/>
      <c r="D384" s="183"/>
      <c r="E384" s="183"/>
      <c r="F384" s="183"/>
      <c r="G384" s="183"/>
      <c r="H384" s="183"/>
      <c r="I384" s="183"/>
      <c r="J384" s="184"/>
    </row>
    <row r="385" spans="1:10" ht="12.75" customHeight="1">
      <c r="A385" s="172"/>
      <c r="B385" s="183"/>
      <c r="C385" s="183"/>
      <c r="D385" s="183"/>
      <c r="E385" s="183"/>
      <c r="F385" s="183"/>
      <c r="G385" s="183"/>
      <c r="H385" s="183"/>
      <c r="I385" s="183"/>
      <c r="J385" s="184"/>
    </row>
    <row r="386" spans="1:10" ht="12.75" customHeight="1">
      <c r="A386" s="172"/>
      <c r="B386" s="183"/>
      <c r="C386" s="183"/>
      <c r="D386" s="183"/>
      <c r="E386" s="183"/>
      <c r="F386" s="183"/>
      <c r="G386" s="183"/>
      <c r="H386" s="183"/>
      <c r="I386" s="183"/>
      <c r="J386" s="184"/>
    </row>
    <row r="387" spans="1:10" ht="12.75" customHeight="1">
      <c r="A387" s="172"/>
      <c r="B387" s="183"/>
      <c r="C387" s="183"/>
      <c r="D387" s="183"/>
      <c r="E387" s="183"/>
      <c r="F387" s="183"/>
      <c r="G387" s="183"/>
      <c r="H387" s="183"/>
      <c r="I387" s="183"/>
      <c r="J387" s="184"/>
    </row>
    <row r="388" spans="1:10" ht="12.75" customHeight="1">
      <c r="A388" s="172"/>
      <c r="B388" s="183"/>
      <c r="C388" s="183"/>
      <c r="D388" s="183"/>
      <c r="E388" s="183"/>
      <c r="F388" s="183"/>
      <c r="G388" s="183"/>
      <c r="H388" s="183"/>
      <c r="I388" s="183"/>
      <c r="J388" s="184"/>
    </row>
    <row r="389" spans="1:10" ht="12.75" customHeight="1">
      <c r="A389" s="172"/>
      <c r="B389" s="183"/>
      <c r="C389" s="183"/>
      <c r="D389" s="183"/>
      <c r="E389" s="183"/>
      <c r="F389" s="183"/>
      <c r="G389" s="183"/>
      <c r="H389" s="183"/>
      <c r="I389" s="183"/>
      <c r="J389" s="184"/>
    </row>
    <row r="390" spans="1:10" ht="12.75" customHeight="1">
      <c r="A390" s="172"/>
      <c r="B390" s="183"/>
      <c r="C390" s="183"/>
      <c r="D390" s="183"/>
      <c r="E390" s="183"/>
      <c r="F390" s="183"/>
      <c r="G390" s="183"/>
      <c r="H390" s="183"/>
      <c r="I390" s="183"/>
      <c r="J390" s="184"/>
    </row>
    <row r="391" spans="1:10" ht="12.75" customHeight="1">
      <c r="A391" s="172"/>
      <c r="B391" s="183"/>
      <c r="C391" s="183"/>
      <c r="D391" s="183"/>
      <c r="E391" s="183"/>
      <c r="F391" s="183"/>
      <c r="G391" s="183"/>
      <c r="H391" s="183"/>
      <c r="I391" s="183"/>
      <c r="J391" s="184"/>
    </row>
    <row r="392" spans="1:10" ht="12.75" customHeight="1">
      <c r="A392" s="172"/>
      <c r="B392" s="183"/>
      <c r="C392" s="183"/>
      <c r="D392" s="183"/>
      <c r="E392" s="183"/>
      <c r="F392" s="183"/>
      <c r="G392" s="183"/>
      <c r="H392" s="183"/>
      <c r="I392" s="183"/>
      <c r="J392" s="184"/>
    </row>
    <row r="393" spans="1:10" ht="12.75" customHeight="1">
      <c r="A393" s="172"/>
      <c r="B393" s="183"/>
      <c r="C393" s="183"/>
      <c r="D393" s="183"/>
      <c r="E393" s="183"/>
      <c r="F393" s="183"/>
      <c r="G393" s="183"/>
      <c r="H393" s="183"/>
      <c r="I393" s="183"/>
      <c r="J393" s="184"/>
    </row>
    <row r="394" spans="1:10" ht="12.75" customHeight="1">
      <c r="A394" s="172"/>
      <c r="B394" s="183"/>
      <c r="C394" s="183"/>
      <c r="D394" s="183"/>
      <c r="E394" s="183"/>
      <c r="F394" s="183"/>
      <c r="G394" s="183"/>
      <c r="H394" s="183"/>
      <c r="I394" s="183"/>
      <c r="J394" s="184"/>
    </row>
    <row r="395" spans="1:10" ht="12.75" customHeight="1">
      <c r="A395" s="172"/>
      <c r="B395" s="183"/>
      <c r="C395" s="183"/>
      <c r="D395" s="183"/>
      <c r="E395" s="183"/>
      <c r="F395" s="183"/>
      <c r="G395" s="183"/>
      <c r="H395" s="183"/>
      <c r="I395" s="183"/>
      <c r="J395" s="184"/>
    </row>
    <row r="396" spans="1:10" ht="12.75" customHeight="1">
      <c r="A396" s="172"/>
      <c r="B396" s="183"/>
      <c r="C396" s="183"/>
      <c r="D396" s="183"/>
      <c r="E396" s="183"/>
      <c r="F396" s="183"/>
      <c r="G396" s="183"/>
      <c r="H396" s="183"/>
      <c r="I396" s="183"/>
      <c r="J396" s="184"/>
    </row>
    <row r="397" spans="1:10" ht="12.75" customHeight="1">
      <c r="A397" s="172"/>
      <c r="B397" s="183"/>
      <c r="C397" s="183"/>
      <c r="D397" s="183"/>
      <c r="E397" s="183"/>
      <c r="F397" s="183"/>
      <c r="G397" s="183"/>
      <c r="H397" s="183"/>
      <c r="I397" s="183"/>
      <c r="J397" s="184"/>
    </row>
    <row r="398" spans="1:10" ht="12.75" customHeight="1">
      <c r="A398" s="172"/>
      <c r="B398" s="183"/>
      <c r="C398" s="183"/>
      <c r="D398" s="183"/>
      <c r="E398" s="183"/>
      <c r="F398" s="183"/>
      <c r="G398" s="183"/>
      <c r="H398" s="183"/>
      <c r="I398" s="183"/>
      <c r="J398" s="184"/>
    </row>
    <row r="399" spans="1:10" ht="12.75" customHeight="1">
      <c r="A399" s="172"/>
      <c r="B399" s="183"/>
      <c r="C399" s="183"/>
      <c r="D399" s="183"/>
      <c r="E399" s="183"/>
      <c r="F399" s="183"/>
      <c r="G399" s="183"/>
      <c r="H399" s="183"/>
      <c r="I399" s="183"/>
      <c r="J399" s="184"/>
    </row>
    <row r="400" spans="1:10" ht="12.75" customHeight="1">
      <c r="A400" s="172"/>
      <c r="B400" s="183"/>
      <c r="C400" s="183"/>
      <c r="D400" s="183"/>
      <c r="E400" s="183"/>
      <c r="F400" s="183"/>
      <c r="G400" s="183"/>
      <c r="H400" s="183"/>
      <c r="I400" s="183"/>
      <c r="J400" s="184"/>
    </row>
    <row r="401" spans="1:10" ht="12.75" customHeight="1">
      <c r="A401" s="174"/>
      <c r="B401" s="193"/>
      <c r="C401" s="193"/>
      <c r="D401" s="193"/>
      <c r="E401" s="193"/>
      <c r="F401" s="193"/>
      <c r="G401" s="193"/>
      <c r="H401" s="193"/>
      <c r="I401" s="193"/>
      <c r="J401" s="194"/>
    </row>
    <row r="402" spans="1:10" ht="12.75" customHeight="1"/>
    <row r="403" spans="1:10" ht="12.75" customHeight="1">
      <c r="A403" s="229" t="s">
        <v>65</v>
      </c>
      <c r="B403" s="167"/>
      <c r="C403" s="167"/>
      <c r="D403" s="167"/>
      <c r="E403" s="167"/>
      <c r="F403" s="167"/>
      <c r="G403" s="209"/>
      <c r="H403" s="230" t="str">
        <f>'CONTACT INFORMATION'!$A$24</f>
        <v>Los Angeles</v>
      </c>
      <c r="I403" s="167"/>
      <c r="J403" s="168"/>
    </row>
    <row r="404" spans="1:10" ht="7.5" customHeight="1">
      <c r="A404" s="117"/>
      <c r="B404" s="117"/>
      <c r="C404" s="117"/>
      <c r="D404" s="117"/>
      <c r="E404" s="117"/>
      <c r="F404" s="117"/>
      <c r="G404" s="117"/>
      <c r="H404" s="117"/>
      <c r="I404" s="117"/>
      <c r="J404" s="117"/>
    </row>
    <row r="405" spans="1:10" ht="12.75" customHeight="1">
      <c r="A405" s="273" t="s">
        <v>167</v>
      </c>
      <c r="B405" s="167"/>
      <c r="C405" s="167"/>
      <c r="D405" s="167"/>
      <c r="E405" s="167"/>
      <c r="F405" s="167"/>
      <c r="G405" s="167"/>
      <c r="H405" s="167"/>
      <c r="I405" s="167"/>
      <c r="J405" s="168"/>
    </row>
    <row r="406" spans="1:10" ht="12.75" customHeight="1">
      <c r="A406" s="274" t="s">
        <v>140</v>
      </c>
      <c r="B406" s="189"/>
      <c r="C406" s="189"/>
      <c r="D406" s="190"/>
      <c r="E406" s="294" t="s">
        <v>995</v>
      </c>
      <c r="F406" s="295"/>
      <c r="G406" s="295"/>
      <c r="H406" s="295"/>
      <c r="I406" s="295"/>
      <c r="J406" s="296"/>
    </row>
    <row r="407" spans="1:10" ht="12.75" customHeight="1">
      <c r="A407" s="276" t="s">
        <v>163</v>
      </c>
      <c r="B407" s="205"/>
      <c r="C407" s="205"/>
      <c r="D407" s="206"/>
      <c r="E407" s="297"/>
      <c r="F407" s="298"/>
      <c r="G407" s="298"/>
      <c r="H407" s="298"/>
      <c r="I407" s="298"/>
      <c r="J407" s="299"/>
    </row>
    <row r="408" spans="1:10" ht="12.75" customHeight="1">
      <c r="A408" s="260" t="s">
        <v>168</v>
      </c>
      <c r="B408" s="167"/>
      <c r="C408" s="167"/>
      <c r="D408" s="168"/>
      <c r="E408" s="243"/>
      <c r="F408" s="167"/>
      <c r="G408" s="167"/>
      <c r="H408" s="167"/>
      <c r="I408" s="167"/>
      <c r="J408" s="168"/>
    </row>
    <row r="409" spans="1:10" ht="27" customHeight="1">
      <c r="A409" s="118"/>
      <c r="B409" s="114"/>
      <c r="C409" s="114"/>
      <c r="D409" s="114"/>
      <c r="E409" s="277" t="s">
        <v>143</v>
      </c>
      <c r="F409" s="193"/>
      <c r="G409" s="277" t="s">
        <v>144</v>
      </c>
      <c r="H409" s="193"/>
      <c r="I409" s="278" t="s">
        <v>145</v>
      </c>
      <c r="J409" s="194"/>
    </row>
    <row r="410" spans="1:10" ht="12.75" customHeight="1">
      <c r="A410" s="242" t="s">
        <v>146</v>
      </c>
      <c r="B410" s="167"/>
      <c r="C410" s="167"/>
      <c r="D410" s="168"/>
      <c r="E410" s="261"/>
      <c r="F410" s="168"/>
      <c r="G410" s="261"/>
      <c r="H410" s="168"/>
      <c r="I410" s="262"/>
      <c r="J410" s="168"/>
    </row>
    <row r="411" spans="1:10" ht="12.75" customHeight="1">
      <c r="A411" s="263" t="s">
        <v>147</v>
      </c>
      <c r="B411" s="167"/>
      <c r="C411" s="167"/>
      <c r="D411" s="168"/>
      <c r="E411" s="264">
        <v>643329.16999999993</v>
      </c>
      <c r="F411" s="168"/>
      <c r="G411" s="279"/>
      <c r="H411" s="168"/>
      <c r="I411" s="280"/>
      <c r="J411" s="168"/>
    </row>
    <row r="412" spans="1:10" ht="12.75" customHeight="1">
      <c r="A412" s="242" t="s">
        <v>148</v>
      </c>
      <c r="B412" s="167"/>
      <c r="C412" s="167"/>
      <c r="D412" s="168"/>
      <c r="E412" s="261">
        <v>8487.75</v>
      </c>
      <c r="F412" s="168"/>
      <c r="G412" s="261"/>
      <c r="H412" s="168"/>
      <c r="I412" s="262"/>
      <c r="J412" s="168"/>
    </row>
    <row r="413" spans="1:10" ht="12.75" customHeight="1">
      <c r="A413" s="263" t="s">
        <v>149</v>
      </c>
      <c r="B413" s="167"/>
      <c r="C413" s="167"/>
      <c r="D413" s="168"/>
      <c r="E413" s="264"/>
      <c r="F413" s="168"/>
      <c r="G413" s="279"/>
      <c r="H413" s="168"/>
      <c r="I413" s="280"/>
      <c r="J413" s="168"/>
    </row>
    <row r="414" spans="1:10" ht="12.75" customHeight="1">
      <c r="A414" s="242" t="s">
        <v>150</v>
      </c>
      <c r="B414" s="167"/>
      <c r="C414" s="167"/>
      <c r="D414" s="168"/>
      <c r="E414" s="261"/>
      <c r="F414" s="168"/>
      <c r="G414" s="261"/>
      <c r="H414" s="168"/>
      <c r="I414" s="262"/>
      <c r="J414" s="168"/>
    </row>
    <row r="415" spans="1:10" ht="12.75" customHeight="1">
      <c r="A415" s="263" t="s">
        <v>151</v>
      </c>
      <c r="B415" s="167"/>
      <c r="C415" s="167"/>
      <c r="D415" s="168"/>
      <c r="E415" s="264">
        <v>2433.15</v>
      </c>
      <c r="F415" s="168"/>
      <c r="G415" s="279"/>
      <c r="H415" s="168"/>
      <c r="I415" s="280"/>
      <c r="J415" s="168"/>
    </row>
    <row r="416" spans="1:10" ht="12.75" customHeight="1">
      <c r="A416" s="242" t="s">
        <v>152</v>
      </c>
      <c r="B416" s="167"/>
      <c r="C416" s="167"/>
      <c r="D416" s="168"/>
      <c r="E416" s="283"/>
      <c r="F416" s="168"/>
      <c r="G416" s="283"/>
      <c r="H416" s="168"/>
      <c r="I416" s="284"/>
      <c r="J416" s="168"/>
    </row>
    <row r="417" spans="1:10" ht="12.75" customHeight="1">
      <c r="A417" s="291" t="s">
        <v>959</v>
      </c>
      <c r="B417" s="292"/>
      <c r="C417" s="292"/>
      <c r="D417" s="293"/>
      <c r="E417" s="152"/>
      <c r="F417" s="151">
        <v>12983.54</v>
      </c>
      <c r="G417" s="279"/>
      <c r="H417" s="168"/>
      <c r="I417" s="279"/>
      <c r="J417" s="168"/>
    </row>
    <row r="418" spans="1:10" ht="12.75" customHeight="1">
      <c r="A418" s="291" t="s">
        <v>960</v>
      </c>
      <c r="B418" s="292"/>
      <c r="C418" s="292"/>
      <c r="D418" s="293"/>
      <c r="E418" s="152"/>
      <c r="F418" s="153">
        <v>4043.65</v>
      </c>
      <c r="G418" s="279"/>
      <c r="H418" s="168"/>
      <c r="I418" s="279"/>
      <c r="J418" s="168"/>
    </row>
    <row r="419" spans="1:10" ht="12.75" customHeight="1">
      <c r="A419" s="285"/>
      <c r="B419" s="167"/>
      <c r="C419" s="167"/>
      <c r="D419" s="168"/>
      <c r="E419" s="264"/>
      <c r="F419" s="168"/>
      <c r="G419" s="279"/>
      <c r="H419" s="168"/>
      <c r="I419" s="279"/>
      <c r="J419" s="168"/>
    </row>
    <row r="420" spans="1:10" ht="12.75" customHeight="1">
      <c r="A420" s="244" t="s">
        <v>153</v>
      </c>
      <c r="B420" s="167"/>
      <c r="C420" s="167"/>
      <c r="D420" s="168"/>
      <c r="E420" s="286">
        <f>SUM(E411:F418)</f>
        <v>671277.26</v>
      </c>
      <c r="F420" s="168"/>
      <c r="G420" s="286">
        <f>SUM(G410:G419)</f>
        <v>0</v>
      </c>
      <c r="H420" s="168"/>
      <c r="I420" s="286">
        <f>SUM(I410:I419)</f>
        <v>0</v>
      </c>
      <c r="J420" s="168"/>
    </row>
    <row r="421" spans="1:10" ht="12.75" customHeight="1">
      <c r="A421" s="287" t="s">
        <v>154</v>
      </c>
      <c r="B421" s="189"/>
      <c r="C421" s="189"/>
      <c r="D421" s="189"/>
      <c r="E421" s="189"/>
      <c r="F421" s="189"/>
      <c r="G421" s="189"/>
      <c r="H421" s="189"/>
      <c r="I421" s="189"/>
      <c r="J421" s="190"/>
    </row>
    <row r="422" spans="1:10" ht="12.75" customHeight="1">
      <c r="A422" s="288" t="s">
        <v>155</v>
      </c>
      <c r="B422" s="197"/>
      <c r="C422" s="197"/>
      <c r="D422" s="197"/>
      <c r="E422" s="197"/>
      <c r="F422" s="197"/>
      <c r="G422" s="197"/>
      <c r="H422" s="197"/>
      <c r="I422" s="197"/>
      <c r="J422" s="198"/>
    </row>
    <row r="423" spans="1:10" ht="12.75" customHeight="1">
      <c r="A423" s="288" t="s">
        <v>156</v>
      </c>
      <c r="B423" s="197"/>
      <c r="C423" s="197"/>
      <c r="D423" s="197"/>
      <c r="E423" s="197"/>
      <c r="F423" s="197"/>
      <c r="G423" s="197"/>
      <c r="H423" s="197"/>
      <c r="I423" s="197"/>
      <c r="J423" s="198"/>
    </row>
    <row r="424" spans="1:10" ht="12.75" customHeight="1">
      <c r="A424" s="281" t="s">
        <v>157</v>
      </c>
      <c r="B424" s="205"/>
      <c r="C424" s="205"/>
      <c r="D424" s="205"/>
      <c r="E424" s="205"/>
      <c r="F424" s="205"/>
      <c r="G424" s="205"/>
      <c r="H424" s="205"/>
      <c r="I424" s="205"/>
      <c r="J424" s="206"/>
    </row>
    <row r="425" spans="1:10" ht="12.75" customHeight="1">
      <c r="A425" s="222" t="s">
        <v>1009</v>
      </c>
      <c r="B425" s="177"/>
      <c r="C425" s="177"/>
      <c r="D425" s="177"/>
      <c r="E425" s="177"/>
      <c r="F425" s="177"/>
      <c r="G425" s="177"/>
      <c r="H425" s="177"/>
      <c r="I425" s="177"/>
      <c r="J425" s="178"/>
    </row>
    <row r="426" spans="1:10" ht="12.75" customHeight="1">
      <c r="A426" s="172"/>
      <c r="B426" s="183"/>
      <c r="C426" s="183"/>
      <c r="D426" s="183"/>
      <c r="E426" s="183"/>
      <c r="F426" s="183"/>
      <c r="G426" s="183"/>
      <c r="H426" s="183"/>
      <c r="I426" s="183"/>
      <c r="J426" s="184"/>
    </row>
    <row r="427" spans="1:10" ht="12.75" customHeight="1">
      <c r="A427" s="172"/>
      <c r="B427" s="183"/>
      <c r="C427" s="183"/>
      <c r="D427" s="183"/>
      <c r="E427" s="183"/>
      <c r="F427" s="183"/>
      <c r="G427" s="183"/>
      <c r="H427" s="183"/>
      <c r="I427" s="183"/>
      <c r="J427" s="184"/>
    </row>
    <row r="428" spans="1:10" ht="12.75" customHeight="1">
      <c r="A428" s="172"/>
      <c r="B428" s="183"/>
      <c r="C428" s="183"/>
      <c r="D428" s="183"/>
      <c r="E428" s="183"/>
      <c r="F428" s="183"/>
      <c r="G428" s="183"/>
      <c r="H428" s="183"/>
      <c r="I428" s="183"/>
      <c r="J428" s="184"/>
    </row>
    <row r="429" spans="1:10" ht="12.75" customHeight="1">
      <c r="A429" s="172"/>
      <c r="B429" s="183"/>
      <c r="C429" s="183"/>
      <c r="D429" s="183"/>
      <c r="E429" s="183"/>
      <c r="F429" s="183"/>
      <c r="G429" s="183"/>
      <c r="H429" s="183"/>
      <c r="I429" s="183"/>
      <c r="J429" s="184"/>
    </row>
    <row r="430" spans="1:10" ht="12.75" customHeight="1">
      <c r="A430" s="172"/>
      <c r="B430" s="183"/>
      <c r="C430" s="183"/>
      <c r="D430" s="183"/>
      <c r="E430" s="183"/>
      <c r="F430" s="183"/>
      <c r="G430" s="183"/>
      <c r="H430" s="183"/>
      <c r="I430" s="183"/>
      <c r="J430" s="184"/>
    </row>
    <row r="431" spans="1:10" ht="12.75" customHeight="1">
      <c r="A431" s="172"/>
      <c r="B431" s="183"/>
      <c r="C431" s="183"/>
      <c r="D431" s="183"/>
      <c r="E431" s="183"/>
      <c r="F431" s="183"/>
      <c r="G431" s="183"/>
      <c r="H431" s="183"/>
      <c r="I431" s="183"/>
      <c r="J431" s="184"/>
    </row>
    <row r="432" spans="1:10" ht="12.75" customHeight="1">
      <c r="A432" s="172"/>
      <c r="B432" s="183"/>
      <c r="C432" s="183"/>
      <c r="D432" s="183"/>
      <c r="E432" s="183"/>
      <c r="F432" s="183"/>
      <c r="G432" s="183"/>
      <c r="H432" s="183"/>
      <c r="I432" s="183"/>
      <c r="J432" s="184"/>
    </row>
    <row r="433" spans="1:10" ht="12.75" customHeight="1">
      <c r="A433" s="172"/>
      <c r="B433" s="183"/>
      <c r="C433" s="183"/>
      <c r="D433" s="183"/>
      <c r="E433" s="183"/>
      <c r="F433" s="183"/>
      <c r="G433" s="183"/>
      <c r="H433" s="183"/>
      <c r="I433" s="183"/>
      <c r="J433" s="184"/>
    </row>
    <row r="434" spans="1:10" ht="12.75" customHeight="1">
      <c r="A434" s="172"/>
      <c r="B434" s="183"/>
      <c r="C434" s="183"/>
      <c r="D434" s="183"/>
      <c r="E434" s="183"/>
      <c r="F434" s="183"/>
      <c r="G434" s="183"/>
      <c r="H434" s="183"/>
      <c r="I434" s="183"/>
      <c r="J434" s="184"/>
    </row>
    <row r="435" spans="1:10" ht="12.75" customHeight="1">
      <c r="A435" s="172"/>
      <c r="B435" s="183"/>
      <c r="C435" s="183"/>
      <c r="D435" s="183"/>
      <c r="E435" s="183"/>
      <c r="F435" s="183"/>
      <c r="G435" s="183"/>
      <c r="H435" s="183"/>
      <c r="I435" s="183"/>
      <c r="J435" s="184"/>
    </row>
    <row r="436" spans="1:10" ht="12.75" customHeight="1">
      <c r="A436" s="172"/>
      <c r="B436" s="183"/>
      <c r="C436" s="183"/>
      <c r="D436" s="183"/>
      <c r="E436" s="183"/>
      <c r="F436" s="183"/>
      <c r="G436" s="183"/>
      <c r="H436" s="183"/>
      <c r="I436" s="183"/>
      <c r="J436" s="184"/>
    </row>
    <row r="437" spans="1:10" ht="12.75" customHeight="1">
      <c r="A437" s="172"/>
      <c r="B437" s="183"/>
      <c r="C437" s="183"/>
      <c r="D437" s="183"/>
      <c r="E437" s="183"/>
      <c r="F437" s="183"/>
      <c r="G437" s="183"/>
      <c r="H437" s="183"/>
      <c r="I437" s="183"/>
      <c r="J437" s="184"/>
    </row>
    <row r="438" spans="1:10" ht="12.75" customHeight="1">
      <c r="A438" s="172"/>
      <c r="B438" s="183"/>
      <c r="C438" s="183"/>
      <c r="D438" s="183"/>
      <c r="E438" s="183"/>
      <c r="F438" s="183"/>
      <c r="G438" s="183"/>
      <c r="H438" s="183"/>
      <c r="I438" s="183"/>
      <c r="J438" s="184"/>
    </row>
    <row r="439" spans="1:10" ht="12.75" customHeight="1">
      <c r="A439" s="172"/>
      <c r="B439" s="183"/>
      <c r="C439" s="183"/>
      <c r="D439" s="183"/>
      <c r="E439" s="183"/>
      <c r="F439" s="183"/>
      <c r="G439" s="183"/>
      <c r="H439" s="183"/>
      <c r="I439" s="183"/>
      <c r="J439" s="184"/>
    </row>
    <row r="440" spans="1:10" ht="12.75" customHeight="1">
      <c r="A440" s="172"/>
      <c r="B440" s="183"/>
      <c r="C440" s="183"/>
      <c r="D440" s="183"/>
      <c r="E440" s="183"/>
      <c r="F440" s="183"/>
      <c r="G440" s="183"/>
      <c r="H440" s="183"/>
      <c r="I440" s="183"/>
      <c r="J440" s="184"/>
    </row>
    <row r="441" spans="1:10" ht="12.75" customHeight="1">
      <c r="A441" s="172"/>
      <c r="B441" s="183"/>
      <c r="C441" s="183"/>
      <c r="D441" s="183"/>
      <c r="E441" s="183"/>
      <c r="F441" s="183"/>
      <c r="G441" s="183"/>
      <c r="H441" s="183"/>
      <c r="I441" s="183"/>
      <c r="J441" s="184"/>
    </row>
    <row r="442" spans="1:10" ht="12.75" customHeight="1">
      <c r="A442" s="172"/>
      <c r="B442" s="183"/>
      <c r="C442" s="183"/>
      <c r="D442" s="183"/>
      <c r="E442" s="183"/>
      <c r="F442" s="183"/>
      <c r="G442" s="183"/>
      <c r="H442" s="183"/>
      <c r="I442" s="183"/>
      <c r="J442" s="184"/>
    </row>
    <row r="443" spans="1:10" ht="12.75" customHeight="1">
      <c r="A443" s="172"/>
      <c r="B443" s="183"/>
      <c r="C443" s="183"/>
      <c r="D443" s="183"/>
      <c r="E443" s="183"/>
      <c r="F443" s="183"/>
      <c r="G443" s="183"/>
      <c r="H443" s="183"/>
      <c r="I443" s="183"/>
      <c r="J443" s="184"/>
    </row>
    <row r="444" spans="1:10" ht="12.75" customHeight="1">
      <c r="A444" s="172"/>
      <c r="B444" s="183"/>
      <c r="C444" s="183"/>
      <c r="D444" s="183"/>
      <c r="E444" s="183"/>
      <c r="F444" s="183"/>
      <c r="G444" s="183"/>
      <c r="H444" s="183"/>
      <c r="I444" s="183"/>
      <c r="J444" s="184"/>
    </row>
    <row r="445" spans="1:10" ht="12.75" customHeight="1">
      <c r="A445" s="172"/>
      <c r="B445" s="183"/>
      <c r="C445" s="183"/>
      <c r="D445" s="183"/>
      <c r="E445" s="183"/>
      <c r="F445" s="183"/>
      <c r="G445" s="183"/>
      <c r="H445" s="183"/>
      <c r="I445" s="183"/>
      <c r="J445" s="184"/>
    </row>
    <row r="446" spans="1:10" ht="12.75" customHeight="1">
      <c r="A446" s="172"/>
      <c r="B446" s="183"/>
      <c r="C446" s="183"/>
      <c r="D446" s="183"/>
      <c r="E446" s="183"/>
      <c r="F446" s="183"/>
      <c r="G446" s="183"/>
      <c r="H446" s="183"/>
      <c r="I446" s="183"/>
      <c r="J446" s="184"/>
    </row>
    <row r="447" spans="1:10" ht="12.75" customHeight="1">
      <c r="A447" s="172"/>
      <c r="B447" s="183"/>
      <c r="C447" s="183"/>
      <c r="D447" s="183"/>
      <c r="E447" s="183"/>
      <c r="F447" s="183"/>
      <c r="G447" s="183"/>
      <c r="H447" s="183"/>
      <c r="I447" s="183"/>
      <c r="J447" s="184"/>
    </row>
    <row r="448" spans="1:10" ht="12.75" customHeight="1">
      <c r="A448" s="172"/>
      <c r="B448" s="183"/>
      <c r="C448" s="183"/>
      <c r="D448" s="183"/>
      <c r="E448" s="183"/>
      <c r="F448" s="183"/>
      <c r="G448" s="183"/>
      <c r="H448" s="183"/>
      <c r="I448" s="183"/>
      <c r="J448" s="184"/>
    </row>
    <row r="449" spans="1:10" ht="12.75" customHeight="1">
      <c r="A449" s="172"/>
      <c r="B449" s="183"/>
      <c r="C449" s="183"/>
      <c r="D449" s="183"/>
      <c r="E449" s="183"/>
      <c r="F449" s="183"/>
      <c r="G449" s="183"/>
      <c r="H449" s="183"/>
      <c r="I449" s="183"/>
      <c r="J449" s="184"/>
    </row>
    <row r="450" spans="1:10" ht="12.75" customHeight="1">
      <c r="A450" s="172"/>
      <c r="B450" s="183"/>
      <c r="C450" s="183"/>
      <c r="D450" s="183"/>
      <c r="E450" s="183"/>
      <c r="F450" s="183"/>
      <c r="G450" s="183"/>
      <c r="H450" s="183"/>
      <c r="I450" s="183"/>
      <c r="J450" s="184"/>
    </row>
    <row r="451" spans="1:10" ht="12.75" customHeight="1">
      <c r="A451" s="172"/>
      <c r="B451" s="183"/>
      <c r="C451" s="183"/>
      <c r="D451" s="183"/>
      <c r="E451" s="183"/>
      <c r="F451" s="183"/>
      <c r="G451" s="183"/>
      <c r="H451" s="183"/>
      <c r="I451" s="183"/>
      <c r="J451" s="184"/>
    </row>
    <row r="452" spans="1:10" ht="12.75" customHeight="1">
      <c r="A452" s="172"/>
      <c r="B452" s="183"/>
      <c r="C452" s="183"/>
      <c r="D452" s="183"/>
      <c r="E452" s="183"/>
      <c r="F452" s="183"/>
      <c r="G452" s="183"/>
      <c r="H452" s="183"/>
      <c r="I452" s="183"/>
      <c r="J452" s="184"/>
    </row>
    <row r="453" spans="1:10" ht="12.75" customHeight="1">
      <c r="A453" s="172"/>
      <c r="B453" s="183"/>
      <c r="C453" s="183"/>
      <c r="D453" s="183"/>
      <c r="E453" s="183"/>
      <c r="F453" s="183"/>
      <c r="G453" s="183"/>
      <c r="H453" s="183"/>
      <c r="I453" s="183"/>
      <c r="J453" s="184"/>
    </row>
    <row r="454" spans="1:10" ht="12.75" customHeight="1">
      <c r="A454" s="172"/>
      <c r="B454" s="183"/>
      <c r="C454" s="183"/>
      <c r="D454" s="183"/>
      <c r="E454" s="183"/>
      <c r="F454" s="183"/>
      <c r="G454" s="183"/>
      <c r="H454" s="183"/>
      <c r="I454" s="183"/>
      <c r="J454" s="184"/>
    </row>
    <row r="455" spans="1:10" ht="12.75" customHeight="1">
      <c r="A455" s="172"/>
      <c r="B455" s="183"/>
      <c r="C455" s="183"/>
      <c r="D455" s="183"/>
      <c r="E455" s="183"/>
      <c r="F455" s="183"/>
      <c r="G455" s="183"/>
      <c r="H455" s="183"/>
      <c r="I455" s="183"/>
      <c r="J455" s="184"/>
    </row>
    <row r="456" spans="1:10" ht="12.75" customHeight="1">
      <c r="A456" s="172"/>
      <c r="B456" s="183"/>
      <c r="C456" s="183"/>
      <c r="D456" s="183"/>
      <c r="E456" s="183"/>
      <c r="F456" s="183"/>
      <c r="G456" s="183"/>
      <c r="H456" s="183"/>
      <c r="I456" s="183"/>
      <c r="J456" s="184"/>
    </row>
    <row r="457" spans="1:10" ht="12.75" customHeight="1">
      <c r="A457" s="172"/>
      <c r="B457" s="183"/>
      <c r="C457" s="183"/>
      <c r="D457" s="183"/>
      <c r="E457" s="183"/>
      <c r="F457" s="183"/>
      <c r="G457" s="183"/>
      <c r="H457" s="183"/>
      <c r="I457" s="183"/>
      <c r="J457" s="184"/>
    </row>
    <row r="458" spans="1:10" ht="12.75" customHeight="1">
      <c r="A458" s="172"/>
      <c r="B458" s="183"/>
      <c r="C458" s="183"/>
      <c r="D458" s="183"/>
      <c r="E458" s="183"/>
      <c r="F458" s="183"/>
      <c r="G458" s="183"/>
      <c r="H458" s="183"/>
      <c r="I458" s="183"/>
      <c r="J458" s="184"/>
    </row>
    <row r="459" spans="1:10" ht="12.75" customHeight="1">
      <c r="A459" s="174"/>
      <c r="B459" s="193"/>
      <c r="C459" s="193"/>
      <c r="D459" s="193"/>
      <c r="E459" s="193"/>
      <c r="F459" s="193"/>
      <c r="G459" s="193"/>
      <c r="H459" s="193"/>
      <c r="I459" s="193"/>
      <c r="J459" s="194"/>
    </row>
    <row r="460" spans="1:10" ht="12.75" customHeight="1"/>
    <row r="461" spans="1:10" ht="12.75" customHeight="1">
      <c r="A461" s="229" t="s">
        <v>65</v>
      </c>
      <c r="B461" s="167"/>
      <c r="C461" s="167"/>
      <c r="D461" s="167"/>
      <c r="E461" s="167"/>
      <c r="F461" s="167"/>
      <c r="G461" s="209"/>
      <c r="H461" s="230" t="str">
        <f>'CONTACT INFORMATION'!$A$24</f>
        <v>Los Angeles</v>
      </c>
      <c r="I461" s="167"/>
      <c r="J461" s="168"/>
    </row>
    <row r="462" spans="1:10" ht="7.5" customHeight="1">
      <c r="A462" s="117"/>
      <c r="B462" s="117"/>
      <c r="C462" s="117"/>
      <c r="D462" s="117"/>
      <c r="E462" s="117"/>
      <c r="F462" s="117"/>
      <c r="G462" s="117"/>
      <c r="H462" s="117"/>
      <c r="I462" s="117"/>
      <c r="J462" s="117"/>
    </row>
    <row r="463" spans="1:10" ht="12.75" customHeight="1">
      <c r="A463" s="273" t="s">
        <v>169</v>
      </c>
      <c r="B463" s="167"/>
      <c r="C463" s="167"/>
      <c r="D463" s="167"/>
      <c r="E463" s="167"/>
      <c r="F463" s="167"/>
      <c r="G463" s="167"/>
      <c r="H463" s="167"/>
      <c r="I463" s="167"/>
      <c r="J463" s="168"/>
    </row>
    <row r="464" spans="1:10" ht="12.75" customHeight="1">
      <c r="A464" s="274" t="s">
        <v>140</v>
      </c>
      <c r="B464" s="189"/>
      <c r="C464" s="189"/>
      <c r="D464" s="190"/>
      <c r="E464" s="300" t="s">
        <v>962</v>
      </c>
      <c r="F464" s="295"/>
      <c r="G464" s="295"/>
      <c r="H464" s="295"/>
      <c r="I464" s="295"/>
      <c r="J464" s="296"/>
    </row>
    <row r="465" spans="1:10" ht="12.75" customHeight="1">
      <c r="A465" s="276" t="s">
        <v>163</v>
      </c>
      <c r="B465" s="205"/>
      <c r="C465" s="205"/>
      <c r="D465" s="206"/>
      <c r="E465" s="297"/>
      <c r="F465" s="298"/>
      <c r="G465" s="298"/>
      <c r="H465" s="298"/>
      <c r="I465" s="298"/>
      <c r="J465" s="299"/>
    </row>
    <row r="466" spans="1:10" ht="12.75" customHeight="1">
      <c r="A466" s="260" t="s">
        <v>170</v>
      </c>
      <c r="B466" s="167"/>
      <c r="C466" s="167"/>
      <c r="D466" s="168"/>
      <c r="E466" s="243"/>
      <c r="F466" s="167"/>
      <c r="G466" s="167"/>
      <c r="H466" s="167"/>
      <c r="I466" s="167"/>
      <c r="J466" s="168"/>
    </row>
    <row r="467" spans="1:10" ht="27" customHeight="1">
      <c r="A467" s="118"/>
      <c r="B467" s="114"/>
      <c r="C467" s="114"/>
      <c r="D467" s="114"/>
      <c r="E467" s="277" t="s">
        <v>143</v>
      </c>
      <c r="F467" s="193"/>
      <c r="G467" s="277" t="s">
        <v>144</v>
      </c>
      <c r="H467" s="193"/>
      <c r="I467" s="278" t="s">
        <v>145</v>
      </c>
      <c r="J467" s="194"/>
    </row>
    <row r="468" spans="1:10" ht="12.75" customHeight="1">
      <c r="A468" s="242" t="s">
        <v>146</v>
      </c>
      <c r="B468" s="167"/>
      <c r="C468" s="167"/>
      <c r="D468" s="168"/>
      <c r="E468" s="261"/>
      <c r="F468" s="168"/>
      <c r="G468" s="261"/>
      <c r="H468" s="168"/>
      <c r="I468" s="262"/>
      <c r="J468" s="168"/>
    </row>
    <row r="469" spans="1:10" ht="12.75">
      <c r="A469" s="263" t="s">
        <v>147</v>
      </c>
      <c r="B469" s="167"/>
      <c r="C469" s="167"/>
      <c r="D469" s="168"/>
      <c r="E469" s="304">
        <v>1115144.17</v>
      </c>
      <c r="F469" s="304"/>
      <c r="G469" s="279"/>
      <c r="H469" s="168"/>
      <c r="I469" s="280"/>
      <c r="J469" s="168"/>
    </row>
    <row r="470" spans="1:10" ht="12.75">
      <c r="A470" s="242" t="s">
        <v>148</v>
      </c>
      <c r="B470" s="167"/>
      <c r="C470" s="167"/>
      <c r="D470" s="168"/>
      <c r="E470" s="261">
        <v>23976.43</v>
      </c>
      <c r="F470" s="305"/>
      <c r="G470" s="261"/>
      <c r="H470" s="168"/>
      <c r="I470" s="262"/>
      <c r="J470" s="168"/>
    </row>
    <row r="471" spans="1:10" ht="12.75">
      <c r="A471" s="263" t="s">
        <v>149</v>
      </c>
      <c r="B471" s="167"/>
      <c r="C471" s="167"/>
      <c r="D471" s="168"/>
      <c r="E471" s="264">
        <v>702150.29999999993</v>
      </c>
      <c r="F471" s="302"/>
      <c r="G471" s="279"/>
      <c r="H471" s="168"/>
      <c r="I471" s="280"/>
      <c r="J471" s="168"/>
    </row>
    <row r="472" spans="1:10" ht="12.75" customHeight="1">
      <c r="A472" s="242" t="s">
        <v>150</v>
      </c>
      <c r="B472" s="167"/>
      <c r="C472" s="167"/>
      <c r="D472" s="168"/>
      <c r="E472" s="261"/>
      <c r="F472" s="168"/>
      <c r="G472" s="261"/>
      <c r="H472" s="168"/>
      <c r="I472" s="262"/>
      <c r="J472" s="168"/>
    </row>
    <row r="473" spans="1:10" ht="12.75" customHeight="1">
      <c r="A473" s="263" t="s">
        <v>151</v>
      </c>
      <c r="B473" s="167"/>
      <c r="C473" s="167"/>
      <c r="D473" s="168"/>
      <c r="E473" s="264">
        <v>6873.57</v>
      </c>
      <c r="F473" s="168"/>
      <c r="G473" s="279"/>
      <c r="H473" s="168"/>
      <c r="I473" s="280"/>
      <c r="J473" s="168"/>
    </row>
    <row r="474" spans="1:10" ht="12.75" customHeight="1">
      <c r="A474" s="242" t="s">
        <v>152</v>
      </c>
      <c r="B474" s="167"/>
      <c r="C474" s="167"/>
      <c r="D474" s="168"/>
      <c r="E474" s="283"/>
      <c r="F474" s="168"/>
      <c r="G474" s="283"/>
      <c r="H474" s="168"/>
      <c r="I474" s="284"/>
      <c r="J474" s="168"/>
    </row>
    <row r="475" spans="1:10" ht="12.75" customHeight="1">
      <c r="A475" s="291" t="s">
        <v>959</v>
      </c>
      <c r="B475" s="292"/>
      <c r="C475" s="292"/>
      <c r="D475" s="293"/>
      <c r="E475" s="301">
        <v>36676.28</v>
      </c>
      <c r="F475" s="302"/>
      <c r="G475" s="279"/>
      <c r="H475" s="168"/>
      <c r="I475" s="279"/>
      <c r="J475" s="168"/>
    </row>
    <row r="476" spans="1:10" ht="12.75" customHeight="1">
      <c r="A476" s="291" t="s">
        <v>960</v>
      </c>
      <c r="B476" s="292"/>
      <c r="C476" s="292"/>
      <c r="D476" s="293"/>
      <c r="E476" s="301">
        <v>11422.63</v>
      </c>
      <c r="F476" s="302"/>
      <c r="G476" s="279"/>
      <c r="H476" s="168"/>
      <c r="I476" s="279"/>
      <c r="J476" s="168"/>
    </row>
    <row r="477" spans="1:10" ht="12.75" customHeight="1">
      <c r="A477" s="285"/>
      <c r="B477" s="167"/>
      <c r="C477" s="167"/>
      <c r="D477" s="168"/>
      <c r="E477" s="264"/>
      <c r="F477" s="168"/>
      <c r="G477" s="279"/>
      <c r="H477" s="168"/>
      <c r="I477" s="279"/>
      <c r="J477" s="168"/>
    </row>
    <row r="478" spans="1:10" ht="12.75" customHeight="1">
      <c r="A478" s="244" t="s">
        <v>153</v>
      </c>
      <c r="B478" s="167"/>
      <c r="C478" s="167"/>
      <c r="D478" s="168"/>
      <c r="E478" s="286">
        <f>SUM(E468:E477)</f>
        <v>1896243.38</v>
      </c>
      <c r="F478" s="168"/>
      <c r="G478" s="286">
        <f>SUM(G468:G477)</f>
        <v>0</v>
      </c>
      <c r="H478" s="168"/>
      <c r="I478" s="286">
        <f>SUM(I468:I477)</f>
        <v>0</v>
      </c>
      <c r="J478" s="168"/>
    </row>
    <row r="479" spans="1:10" ht="12.75" customHeight="1">
      <c r="A479" s="287" t="s">
        <v>154</v>
      </c>
      <c r="B479" s="189"/>
      <c r="C479" s="189"/>
      <c r="D479" s="189"/>
      <c r="E479" s="189"/>
      <c r="F479" s="189"/>
      <c r="G479" s="189"/>
      <c r="H479" s="189"/>
      <c r="I479" s="189"/>
      <c r="J479" s="190"/>
    </row>
    <row r="480" spans="1:10" ht="12.75" customHeight="1">
      <c r="A480" s="288" t="s">
        <v>155</v>
      </c>
      <c r="B480" s="197"/>
      <c r="C480" s="197"/>
      <c r="D480" s="197"/>
      <c r="E480" s="197"/>
      <c r="F480" s="197"/>
      <c r="G480" s="197"/>
      <c r="H480" s="197"/>
      <c r="I480" s="197"/>
      <c r="J480" s="198"/>
    </row>
    <row r="481" spans="1:10" ht="12.75" customHeight="1">
      <c r="A481" s="288" t="s">
        <v>156</v>
      </c>
      <c r="B481" s="197"/>
      <c r="C481" s="197"/>
      <c r="D481" s="197"/>
      <c r="E481" s="197"/>
      <c r="F481" s="197"/>
      <c r="G481" s="197"/>
      <c r="H481" s="197"/>
      <c r="I481" s="197"/>
      <c r="J481" s="198"/>
    </row>
    <row r="482" spans="1:10" ht="12.75" customHeight="1">
      <c r="A482" s="281" t="s">
        <v>157</v>
      </c>
      <c r="B482" s="205"/>
      <c r="C482" s="205"/>
      <c r="D482" s="205"/>
      <c r="E482" s="205"/>
      <c r="F482" s="205"/>
      <c r="G482" s="205"/>
      <c r="H482" s="205"/>
      <c r="I482" s="205"/>
      <c r="J482" s="206"/>
    </row>
    <row r="483" spans="1:10" ht="12.75" customHeight="1">
      <c r="A483" s="222" t="s">
        <v>1010</v>
      </c>
      <c r="B483" s="177"/>
      <c r="C483" s="177"/>
      <c r="D483" s="177"/>
      <c r="E483" s="177"/>
      <c r="F483" s="177"/>
      <c r="G483" s="177"/>
      <c r="H483" s="177"/>
      <c r="I483" s="177"/>
      <c r="J483" s="178"/>
    </row>
    <row r="484" spans="1:10" ht="12.75" customHeight="1">
      <c r="A484" s="172"/>
      <c r="B484" s="183"/>
      <c r="C484" s="183"/>
      <c r="D484" s="183"/>
      <c r="E484" s="183"/>
      <c r="F484" s="183"/>
      <c r="G484" s="183"/>
      <c r="H484" s="183"/>
      <c r="I484" s="183"/>
      <c r="J484" s="184"/>
    </row>
    <row r="485" spans="1:10" ht="12.75" customHeight="1">
      <c r="A485" s="172"/>
      <c r="B485" s="183"/>
      <c r="C485" s="183"/>
      <c r="D485" s="183"/>
      <c r="E485" s="183"/>
      <c r="F485" s="183"/>
      <c r="G485" s="183"/>
      <c r="H485" s="183"/>
      <c r="I485" s="183"/>
      <c r="J485" s="184"/>
    </row>
    <row r="486" spans="1:10" ht="12.75" customHeight="1">
      <c r="A486" s="172"/>
      <c r="B486" s="183"/>
      <c r="C486" s="183"/>
      <c r="D486" s="183"/>
      <c r="E486" s="183"/>
      <c r="F486" s="183"/>
      <c r="G486" s="183"/>
      <c r="H486" s="183"/>
      <c r="I486" s="183"/>
      <c r="J486" s="184"/>
    </row>
    <row r="487" spans="1:10" ht="12.75" customHeight="1">
      <c r="A487" s="172"/>
      <c r="B487" s="183"/>
      <c r="C487" s="183"/>
      <c r="D487" s="183"/>
      <c r="E487" s="183"/>
      <c r="F487" s="183"/>
      <c r="G487" s="183"/>
      <c r="H487" s="183"/>
      <c r="I487" s="183"/>
      <c r="J487" s="184"/>
    </row>
    <row r="488" spans="1:10" ht="12.75" customHeight="1">
      <c r="A488" s="172"/>
      <c r="B488" s="183"/>
      <c r="C488" s="183"/>
      <c r="D488" s="183"/>
      <c r="E488" s="183"/>
      <c r="F488" s="183"/>
      <c r="G488" s="183"/>
      <c r="H488" s="183"/>
      <c r="I488" s="183"/>
      <c r="J488" s="184"/>
    </row>
    <row r="489" spans="1:10" ht="12.75" customHeight="1">
      <c r="A489" s="172"/>
      <c r="B489" s="183"/>
      <c r="C489" s="183"/>
      <c r="D489" s="183"/>
      <c r="E489" s="183"/>
      <c r="F489" s="183"/>
      <c r="G489" s="183"/>
      <c r="H489" s="183"/>
      <c r="I489" s="183"/>
      <c r="J489" s="184"/>
    </row>
    <row r="490" spans="1:10" ht="12.75" customHeight="1">
      <c r="A490" s="172"/>
      <c r="B490" s="183"/>
      <c r="C490" s="183"/>
      <c r="D490" s="183"/>
      <c r="E490" s="183"/>
      <c r="F490" s="183"/>
      <c r="G490" s="183"/>
      <c r="H490" s="183"/>
      <c r="I490" s="183"/>
      <c r="J490" s="184"/>
    </row>
    <row r="491" spans="1:10" ht="12.75" customHeight="1">
      <c r="A491" s="172"/>
      <c r="B491" s="183"/>
      <c r="C491" s="183"/>
      <c r="D491" s="183"/>
      <c r="E491" s="183"/>
      <c r="F491" s="183"/>
      <c r="G491" s="183"/>
      <c r="H491" s="183"/>
      <c r="I491" s="183"/>
      <c r="J491" s="184"/>
    </row>
    <row r="492" spans="1:10" ht="12.75" customHeight="1">
      <c r="A492" s="172"/>
      <c r="B492" s="183"/>
      <c r="C492" s="183"/>
      <c r="D492" s="183"/>
      <c r="E492" s="183"/>
      <c r="F492" s="183"/>
      <c r="G492" s="183"/>
      <c r="H492" s="183"/>
      <c r="I492" s="183"/>
      <c r="J492" s="184"/>
    </row>
    <row r="493" spans="1:10" ht="12.75" customHeight="1">
      <c r="A493" s="172"/>
      <c r="B493" s="183"/>
      <c r="C493" s="183"/>
      <c r="D493" s="183"/>
      <c r="E493" s="183"/>
      <c r="F493" s="183"/>
      <c r="G493" s="183"/>
      <c r="H493" s="183"/>
      <c r="I493" s="183"/>
      <c r="J493" s="184"/>
    </row>
    <row r="494" spans="1:10" ht="12.75" customHeight="1">
      <c r="A494" s="172"/>
      <c r="B494" s="183"/>
      <c r="C494" s="183"/>
      <c r="D494" s="183"/>
      <c r="E494" s="183"/>
      <c r="F494" s="183"/>
      <c r="G494" s="183"/>
      <c r="H494" s="183"/>
      <c r="I494" s="183"/>
      <c r="J494" s="184"/>
    </row>
    <row r="495" spans="1:10" ht="12.75" customHeight="1">
      <c r="A495" s="172"/>
      <c r="B495" s="183"/>
      <c r="C495" s="183"/>
      <c r="D495" s="183"/>
      <c r="E495" s="183"/>
      <c r="F495" s="183"/>
      <c r="G495" s="183"/>
      <c r="H495" s="183"/>
      <c r="I495" s="183"/>
      <c r="J495" s="184"/>
    </row>
    <row r="496" spans="1:10" ht="12.75" customHeight="1">
      <c r="A496" s="172"/>
      <c r="B496" s="183"/>
      <c r="C496" s="183"/>
      <c r="D496" s="183"/>
      <c r="E496" s="183"/>
      <c r="F496" s="183"/>
      <c r="G496" s="183"/>
      <c r="H496" s="183"/>
      <c r="I496" s="183"/>
      <c r="J496" s="184"/>
    </row>
    <row r="497" spans="1:10" ht="12.75" customHeight="1">
      <c r="A497" s="172"/>
      <c r="B497" s="183"/>
      <c r="C497" s="183"/>
      <c r="D497" s="183"/>
      <c r="E497" s="183"/>
      <c r="F497" s="183"/>
      <c r="G497" s="183"/>
      <c r="H497" s="183"/>
      <c r="I497" s="183"/>
      <c r="J497" s="184"/>
    </row>
    <row r="498" spans="1:10" ht="12.75" customHeight="1">
      <c r="A498" s="172"/>
      <c r="B498" s="183"/>
      <c r="C498" s="183"/>
      <c r="D498" s="183"/>
      <c r="E498" s="183"/>
      <c r="F498" s="183"/>
      <c r="G498" s="183"/>
      <c r="H498" s="183"/>
      <c r="I498" s="183"/>
      <c r="J498" s="184"/>
    </row>
    <row r="499" spans="1:10" ht="12.75" customHeight="1">
      <c r="A499" s="172"/>
      <c r="B499" s="183"/>
      <c r="C499" s="183"/>
      <c r="D499" s="183"/>
      <c r="E499" s="183"/>
      <c r="F499" s="183"/>
      <c r="G499" s="183"/>
      <c r="H499" s="183"/>
      <c r="I499" s="183"/>
      <c r="J499" s="184"/>
    </row>
    <row r="500" spans="1:10" ht="12.75" customHeight="1">
      <c r="A500" s="172"/>
      <c r="B500" s="183"/>
      <c r="C500" s="183"/>
      <c r="D500" s="183"/>
      <c r="E500" s="183"/>
      <c r="F500" s="183"/>
      <c r="G500" s="183"/>
      <c r="H500" s="183"/>
      <c r="I500" s="183"/>
      <c r="J500" s="184"/>
    </row>
    <row r="501" spans="1:10" ht="12.75" customHeight="1">
      <c r="A501" s="172"/>
      <c r="B501" s="183"/>
      <c r="C501" s="183"/>
      <c r="D501" s="183"/>
      <c r="E501" s="183"/>
      <c r="F501" s="183"/>
      <c r="G501" s="183"/>
      <c r="H501" s="183"/>
      <c r="I501" s="183"/>
      <c r="J501" s="184"/>
    </row>
    <row r="502" spans="1:10" ht="12.75" customHeight="1">
      <c r="A502" s="172"/>
      <c r="B502" s="183"/>
      <c r="C502" s="183"/>
      <c r="D502" s="183"/>
      <c r="E502" s="183"/>
      <c r="F502" s="183"/>
      <c r="G502" s="183"/>
      <c r="H502" s="183"/>
      <c r="I502" s="183"/>
      <c r="J502" s="184"/>
    </row>
    <row r="503" spans="1:10" ht="12.75" customHeight="1">
      <c r="A503" s="172"/>
      <c r="B503" s="183"/>
      <c r="C503" s="183"/>
      <c r="D503" s="183"/>
      <c r="E503" s="183"/>
      <c r="F503" s="183"/>
      <c r="G503" s="183"/>
      <c r="H503" s="183"/>
      <c r="I503" s="183"/>
      <c r="J503" s="184"/>
    </row>
    <row r="504" spans="1:10" ht="12.75" customHeight="1">
      <c r="A504" s="172"/>
      <c r="B504" s="183"/>
      <c r="C504" s="183"/>
      <c r="D504" s="183"/>
      <c r="E504" s="183"/>
      <c r="F504" s="183"/>
      <c r="G504" s="183"/>
      <c r="H504" s="183"/>
      <c r="I504" s="183"/>
      <c r="J504" s="184"/>
    </row>
    <row r="505" spans="1:10" ht="12.75" customHeight="1">
      <c r="A505" s="172"/>
      <c r="B505" s="183"/>
      <c r="C505" s="183"/>
      <c r="D505" s="183"/>
      <c r="E505" s="183"/>
      <c r="F505" s="183"/>
      <c r="G505" s="183"/>
      <c r="H505" s="183"/>
      <c r="I505" s="183"/>
      <c r="J505" s="184"/>
    </row>
    <row r="506" spans="1:10" ht="12.75" customHeight="1">
      <c r="A506" s="172"/>
      <c r="B506" s="183"/>
      <c r="C506" s="183"/>
      <c r="D506" s="183"/>
      <c r="E506" s="183"/>
      <c r="F506" s="183"/>
      <c r="G506" s="183"/>
      <c r="H506" s="183"/>
      <c r="I506" s="183"/>
      <c r="J506" s="184"/>
    </row>
    <row r="507" spans="1:10" ht="12.75" customHeight="1">
      <c r="A507" s="172"/>
      <c r="B507" s="183"/>
      <c r="C507" s="183"/>
      <c r="D507" s="183"/>
      <c r="E507" s="183"/>
      <c r="F507" s="183"/>
      <c r="G507" s="183"/>
      <c r="H507" s="183"/>
      <c r="I507" s="183"/>
      <c r="J507" s="184"/>
    </row>
    <row r="508" spans="1:10" ht="12.75" customHeight="1">
      <c r="A508" s="172"/>
      <c r="B508" s="183"/>
      <c r="C508" s="183"/>
      <c r="D508" s="183"/>
      <c r="E508" s="183"/>
      <c r="F508" s="183"/>
      <c r="G508" s="183"/>
      <c r="H508" s="183"/>
      <c r="I508" s="183"/>
      <c r="J508" s="184"/>
    </row>
    <row r="509" spans="1:10" ht="12.75" customHeight="1">
      <c r="A509" s="172"/>
      <c r="B509" s="183"/>
      <c r="C509" s="183"/>
      <c r="D509" s="183"/>
      <c r="E509" s="183"/>
      <c r="F509" s="183"/>
      <c r="G509" s="183"/>
      <c r="H509" s="183"/>
      <c r="I509" s="183"/>
      <c r="J509" s="184"/>
    </row>
    <row r="510" spans="1:10" ht="12.75" customHeight="1">
      <c r="A510" s="172"/>
      <c r="B510" s="183"/>
      <c r="C510" s="183"/>
      <c r="D510" s="183"/>
      <c r="E510" s="183"/>
      <c r="F510" s="183"/>
      <c r="G510" s="183"/>
      <c r="H510" s="183"/>
      <c r="I510" s="183"/>
      <c r="J510" s="184"/>
    </row>
    <row r="511" spans="1:10" ht="12.75" customHeight="1">
      <c r="A511" s="172"/>
      <c r="B511" s="183"/>
      <c r="C511" s="183"/>
      <c r="D511" s="183"/>
      <c r="E511" s="183"/>
      <c r="F511" s="183"/>
      <c r="G511" s="183"/>
      <c r="H511" s="183"/>
      <c r="I511" s="183"/>
      <c r="J511" s="184"/>
    </row>
    <row r="512" spans="1:10" ht="12.75" customHeight="1">
      <c r="A512" s="172"/>
      <c r="B512" s="183"/>
      <c r="C512" s="183"/>
      <c r="D512" s="183"/>
      <c r="E512" s="183"/>
      <c r="F512" s="183"/>
      <c r="G512" s="183"/>
      <c r="H512" s="183"/>
      <c r="I512" s="183"/>
      <c r="J512" s="184"/>
    </row>
    <row r="513" spans="1:10" ht="12.75" customHeight="1">
      <c r="A513" s="172"/>
      <c r="B513" s="183"/>
      <c r="C513" s="183"/>
      <c r="D513" s="183"/>
      <c r="E513" s="183"/>
      <c r="F513" s="183"/>
      <c r="G513" s="183"/>
      <c r="H513" s="183"/>
      <c r="I513" s="183"/>
      <c r="J513" s="184"/>
    </row>
    <row r="514" spans="1:10" ht="12.75" customHeight="1">
      <c r="A514" s="172"/>
      <c r="B514" s="183"/>
      <c r="C514" s="183"/>
      <c r="D514" s="183"/>
      <c r="E514" s="183"/>
      <c r="F514" s="183"/>
      <c r="G514" s="183"/>
      <c r="H514" s="183"/>
      <c r="I514" s="183"/>
      <c r="J514" s="184"/>
    </row>
    <row r="515" spans="1:10" ht="12.75" customHeight="1">
      <c r="A515" s="172"/>
      <c r="B515" s="183"/>
      <c r="C515" s="183"/>
      <c r="D515" s="183"/>
      <c r="E515" s="183"/>
      <c r="F515" s="183"/>
      <c r="G515" s="183"/>
      <c r="H515" s="183"/>
      <c r="I515" s="183"/>
      <c r="J515" s="184"/>
    </row>
    <row r="516" spans="1:10" ht="12.75" customHeight="1">
      <c r="A516" s="172"/>
      <c r="B516" s="183"/>
      <c r="C516" s="183"/>
      <c r="D516" s="183"/>
      <c r="E516" s="183"/>
      <c r="F516" s="183"/>
      <c r="G516" s="183"/>
      <c r="H516" s="183"/>
      <c r="I516" s="183"/>
      <c r="J516" s="184"/>
    </row>
    <row r="517" spans="1:10" ht="12.75" customHeight="1">
      <c r="A517" s="174"/>
      <c r="B517" s="193"/>
      <c r="C517" s="193"/>
      <c r="D517" s="193"/>
      <c r="E517" s="193"/>
      <c r="F517" s="193"/>
      <c r="G517" s="193"/>
      <c r="H517" s="193"/>
      <c r="I517" s="193"/>
      <c r="J517" s="194"/>
    </row>
    <row r="518" spans="1:10" ht="12.75" customHeight="1"/>
    <row r="519" spans="1:10" ht="12.75" customHeight="1">
      <c r="A519" s="229" t="s">
        <v>65</v>
      </c>
      <c r="B519" s="167"/>
      <c r="C519" s="167"/>
      <c r="D519" s="167"/>
      <c r="E519" s="167"/>
      <c r="F519" s="167"/>
      <c r="G519" s="209"/>
      <c r="H519" s="230" t="str">
        <f>'CONTACT INFORMATION'!$A$24</f>
        <v>Los Angeles</v>
      </c>
      <c r="I519" s="167"/>
      <c r="J519" s="168"/>
    </row>
    <row r="520" spans="1:10" ht="7.5" customHeight="1">
      <c r="A520" s="117"/>
      <c r="B520" s="117"/>
      <c r="C520" s="117"/>
      <c r="D520" s="117"/>
      <c r="E520" s="117"/>
      <c r="F520" s="117"/>
      <c r="G520" s="117"/>
      <c r="H520" s="117"/>
      <c r="I520" s="117"/>
      <c r="J520" s="117"/>
    </row>
    <row r="521" spans="1:10" ht="12.75" customHeight="1">
      <c r="A521" s="273" t="s">
        <v>171</v>
      </c>
      <c r="B521" s="167"/>
      <c r="C521" s="167"/>
      <c r="D521" s="167"/>
      <c r="E521" s="167"/>
      <c r="F521" s="167"/>
      <c r="G521" s="167"/>
      <c r="H521" s="167"/>
      <c r="I521" s="167"/>
      <c r="J521" s="168"/>
    </row>
    <row r="522" spans="1:10" ht="12.75" customHeight="1">
      <c r="A522" s="274" t="s">
        <v>140</v>
      </c>
      <c r="B522" s="189"/>
      <c r="C522" s="189"/>
      <c r="D522" s="190"/>
      <c r="E522" s="300" t="s">
        <v>963</v>
      </c>
      <c r="F522" s="295"/>
      <c r="G522" s="295"/>
      <c r="H522" s="295"/>
      <c r="I522" s="295"/>
      <c r="J522" s="296"/>
    </row>
    <row r="523" spans="1:10" ht="12.75" customHeight="1">
      <c r="A523" s="276" t="s">
        <v>163</v>
      </c>
      <c r="B523" s="205"/>
      <c r="C523" s="205"/>
      <c r="D523" s="206"/>
      <c r="E523" s="297"/>
      <c r="F523" s="298"/>
      <c r="G523" s="298"/>
      <c r="H523" s="298"/>
      <c r="I523" s="298"/>
      <c r="J523" s="299"/>
    </row>
    <row r="524" spans="1:10" ht="12.75" customHeight="1">
      <c r="A524" s="260" t="s">
        <v>172</v>
      </c>
      <c r="B524" s="167"/>
      <c r="C524" s="167"/>
      <c r="D524" s="168"/>
      <c r="E524" s="243"/>
      <c r="F524" s="167"/>
      <c r="G524" s="167"/>
      <c r="H524" s="167"/>
      <c r="I524" s="167"/>
      <c r="J524" s="168"/>
    </row>
    <row r="525" spans="1:10" ht="27" customHeight="1">
      <c r="A525" s="118"/>
      <c r="B525" s="114"/>
      <c r="C525" s="114"/>
      <c r="D525" s="114"/>
      <c r="E525" s="277" t="s">
        <v>143</v>
      </c>
      <c r="F525" s="193"/>
      <c r="G525" s="277" t="s">
        <v>144</v>
      </c>
      <c r="H525" s="193"/>
      <c r="I525" s="278" t="s">
        <v>145</v>
      </c>
      <c r="J525" s="194"/>
    </row>
    <row r="526" spans="1:10" ht="12.75" customHeight="1">
      <c r="A526" s="242" t="s">
        <v>146</v>
      </c>
      <c r="B526" s="167"/>
      <c r="C526" s="167"/>
      <c r="D526" s="168"/>
      <c r="E526" s="261"/>
      <c r="F526" s="168"/>
      <c r="G526" s="261"/>
      <c r="H526" s="168"/>
      <c r="I526" s="262"/>
      <c r="J526" s="168"/>
    </row>
    <row r="527" spans="1:10" ht="12.75" customHeight="1">
      <c r="A527" s="263" t="s">
        <v>147</v>
      </c>
      <c r="B527" s="167"/>
      <c r="C527" s="167"/>
      <c r="D527" s="168"/>
      <c r="E527" s="264">
        <v>4257928.54</v>
      </c>
      <c r="F527" s="168"/>
      <c r="G527" s="279"/>
      <c r="H527" s="168"/>
      <c r="I527" s="280"/>
      <c r="J527" s="168"/>
    </row>
    <row r="528" spans="1:10" ht="12.75" customHeight="1">
      <c r="A528" s="242" t="s">
        <v>148</v>
      </c>
      <c r="B528" s="167"/>
      <c r="C528" s="167"/>
      <c r="D528" s="168"/>
      <c r="E528" s="261">
        <v>57774.22</v>
      </c>
      <c r="F528" s="168"/>
      <c r="G528" s="261"/>
      <c r="H528" s="168"/>
      <c r="I528" s="262"/>
      <c r="J528" s="168"/>
    </row>
    <row r="529" spans="1:10" ht="12.75" customHeight="1">
      <c r="A529" s="263" t="s">
        <v>149</v>
      </c>
      <c r="B529" s="167"/>
      <c r="C529" s="167"/>
      <c r="D529" s="168"/>
      <c r="E529" s="264">
        <v>121071.45999999999</v>
      </c>
      <c r="F529" s="168"/>
      <c r="G529" s="279"/>
      <c r="H529" s="168"/>
      <c r="I529" s="280"/>
      <c r="J529" s="168"/>
    </row>
    <row r="530" spans="1:10" ht="12.75" customHeight="1">
      <c r="A530" s="242" t="s">
        <v>150</v>
      </c>
      <c r="B530" s="167"/>
      <c r="C530" s="167"/>
      <c r="D530" s="168"/>
      <c r="E530" s="261"/>
      <c r="F530" s="168"/>
      <c r="G530" s="261"/>
      <c r="H530" s="168"/>
      <c r="I530" s="262"/>
      <c r="J530" s="168"/>
    </row>
    <row r="531" spans="1:10" ht="12.75" customHeight="1">
      <c r="A531" s="263" t="s">
        <v>151</v>
      </c>
      <c r="B531" s="167"/>
      <c r="C531" s="167"/>
      <c r="D531" s="168"/>
      <c r="E531" s="264">
        <v>16562.740000000002</v>
      </c>
      <c r="F531" s="168"/>
      <c r="G531" s="279"/>
      <c r="H531" s="168"/>
      <c r="I531" s="280"/>
      <c r="J531" s="168"/>
    </row>
    <row r="532" spans="1:10" ht="12.75" customHeight="1">
      <c r="A532" s="242" t="s">
        <v>152</v>
      </c>
      <c r="B532" s="167"/>
      <c r="C532" s="167"/>
      <c r="D532" s="168"/>
      <c r="E532" s="283"/>
      <c r="F532" s="168"/>
      <c r="G532" s="283"/>
      <c r="H532" s="168"/>
      <c r="I532" s="284"/>
      <c r="J532" s="168"/>
    </row>
    <row r="533" spans="1:10" ht="12.75" customHeight="1">
      <c r="A533" s="291" t="s">
        <v>959</v>
      </c>
      <c r="B533" s="292"/>
      <c r="C533" s="292"/>
      <c r="D533" s="293"/>
      <c r="E533" s="264">
        <v>88376.11</v>
      </c>
      <c r="F533" s="168"/>
      <c r="G533" s="279"/>
      <c r="H533" s="168"/>
      <c r="I533" s="279"/>
      <c r="J533" s="168"/>
    </row>
    <row r="534" spans="1:10" ht="12.75" customHeight="1">
      <c r="A534" s="291" t="s">
        <v>960</v>
      </c>
      <c r="B534" s="292"/>
      <c r="C534" s="292"/>
      <c r="D534" s="293"/>
      <c r="E534" s="264">
        <v>27524.27</v>
      </c>
      <c r="F534" s="168"/>
      <c r="G534" s="279"/>
      <c r="H534" s="168"/>
      <c r="I534" s="279"/>
      <c r="J534" s="168"/>
    </row>
    <row r="535" spans="1:10" ht="12.75" customHeight="1">
      <c r="A535" s="285"/>
      <c r="B535" s="167"/>
      <c r="C535" s="167"/>
      <c r="D535" s="168"/>
      <c r="E535" s="264"/>
      <c r="F535" s="168"/>
      <c r="G535" s="279"/>
      <c r="H535" s="168"/>
      <c r="I535" s="279"/>
      <c r="J535" s="168"/>
    </row>
    <row r="536" spans="1:10" ht="12.75" customHeight="1">
      <c r="A536" s="244" t="s">
        <v>153</v>
      </c>
      <c r="B536" s="167"/>
      <c r="C536" s="167"/>
      <c r="D536" s="168"/>
      <c r="E536" s="286">
        <f>SUM(E526:E535)</f>
        <v>4569237.34</v>
      </c>
      <c r="F536" s="168"/>
      <c r="G536" s="286">
        <f>SUM(G526:G535)</f>
        <v>0</v>
      </c>
      <c r="H536" s="168"/>
      <c r="I536" s="286">
        <f>SUM(I526:I535)</f>
        <v>0</v>
      </c>
      <c r="J536" s="168"/>
    </row>
    <row r="537" spans="1:10" ht="12.75" customHeight="1">
      <c r="A537" s="287" t="s">
        <v>154</v>
      </c>
      <c r="B537" s="189"/>
      <c r="C537" s="189"/>
      <c r="D537" s="189"/>
      <c r="E537" s="189"/>
      <c r="F537" s="189"/>
      <c r="G537" s="189"/>
      <c r="H537" s="189"/>
      <c r="I537" s="189"/>
      <c r="J537" s="190"/>
    </row>
    <row r="538" spans="1:10" ht="12.75" customHeight="1">
      <c r="A538" s="288" t="s">
        <v>155</v>
      </c>
      <c r="B538" s="197"/>
      <c r="C538" s="197"/>
      <c r="D538" s="197"/>
      <c r="E538" s="197"/>
      <c r="F538" s="197"/>
      <c r="G538" s="197"/>
      <c r="H538" s="197"/>
      <c r="I538" s="197"/>
      <c r="J538" s="198"/>
    </row>
    <row r="539" spans="1:10" ht="12.75" customHeight="1">
      <c r="A539" s="288" t="s">
        <v>156</v>
      </c>
      <c r="B539" s="197"/>
      <c r="C539" s="197"/>
      <c r="D539" s="197"/>
      <c r="E539" s="197"/>
      <c r="F539" s="197"/>
      <c r="G539" s="197"/>
      <c r="H539" s="197"/>
      <c r="I539" s="197"/>
      <c r="J539" s="198"/>
    </row>
    <row r="540" spans="1:10" ht="12.75" customHeight="1">
      <c r="A540" s="281" t="s">
        <v>157</v>
      </c>
      <c r="B540" s="205"/>
      <c r="C540" s="205"/>
      <c r="D540" s="205"/>
      <c r="E540" s="205"/>
      <c r="F540" s="205"/>
      <c r="G540" s="205"/>
      <c r="H540" s="205"/>
      <c r="I540" s="205"/>
      <c r="J540" s="206"/>
    </row>
    <row r="541" spans="1:10" ht="12.75" customHeight="1">
      <c r="A541" s="222" t="s">
        <v>1011</v>
      </c>
      <c r="B541" s="177"/>
      <c r="C541" s="177"/>
      <c r="D541" s="177"/>
      <c r="E541" s="177"/>
      <c r="F541" s="177"/>
      <c r="G541" s="177"/>
      <c r="H541" s="177"/>
      <c r="I541" s="177"/>
      <c r="J541" s="178"/>
    </row>
    <row r="542" spans="1:10" ht="12.75" customHeight="1">
      <c r="A542" s="172"/>
      <c r="B542" s="183"/>
      <c r="C542" s="183"/>
      <c r="D542" s="183"/>
      <c r="E542" s="183"/>
      <c r="F542" s="183"/>
      <c r="G542" s="183"/>
      <c r="H542" s="183"/>
      <c r="I542" s="183"/>
      <c r="J542" s="184"/>
    </row>
    <row r="543" spans="1:10" ht="12.75" customHeight="1">
      <c r="A543" s="172"/>
      <c r="B543" s="183"/>
      <c r="C543" s="183"/>
      <c r="D543" s="183"/>
      <c r="E543" s="183"/>
      <c r="F543" s="183"/>
      <c r="G543" s="183"/>
      <c r="H543" s="183"/>
      <c r="I543" s="183"/>
      <c r="J543" s="184"/>
    </row>
    <row r="544" spans="1:10" ht="12.75" customHeight="1">
      <c r="A544" s="172"/>
      <c r="B544" s="183"/>
      <c r="C544" s="183"/>
      <c r="D544" s="183"/>
      <c r="E544" s="183"/>
      <c r="F544" s="183"/>
      <c r="G544" s="183"/>
      <c r="H544" s="183"/>
      <c r="I544" s="183"/>
      <c r="J544" s="184"/>
    </row>
    <row r="545" spans="1:10" ht="12.75" customHeight="1">
      <c r="A545" s="172"/>
      <c r="B545" s="183"/>
      <c r="C545" s="183"/>
      <c r="D545" s="183"/>
      <c r="E545" s="183"/>
      <c r="F545" s="183"/>
      <c r="G545" s="183"/>
      <c r="H545" s="183"/>
      <c r="I545" s="183"/>
      <c r="J545" s="184"/>
    </row>
    <row r="546" spans="1:10" ht="12.75" customHeight="1">
      <c r="A546" s="172"/>
      <c r="B546" s="183"/>
      <c r="C546" s="183"/>
      <c r="D546" s="183"/>
      <c r="E546" s="183"/>
      <c r="F546" s="183"/>
      <c r="G546" s="183"/>
      <c r="H546" s="183"/>
      <c r="I546" s="183"/>
      <c r="J546" s="184"/>
    </row>
    <row r="547" spans="1:10" ht="12.75" customHeight="1">
      <c r="A547" s="172"/>
      <c r="B547" s="183"/>
      <c r="C547" s="183"/>
      <c r="D547" s="183"/>
      <c r="E547" s="183"/>
      <c r="F547" s="183"/>
      <c r="G547" s="183"/>
      <c r="H547" s="183"/>
      <c r="I547" s="183"/>
      <c r="J547" s="184"/>
    </row>
    <row r="548" spans="1:10" ht="12.75" customHeight="1">
      <c r="A548" s="172"/>
      <c r="B548" s="183"/>
      <c r="C548" s="183"/>
      <c r="D548" s="183"/>
      <c r="E548" s="183"/>
      <c r="F548" s="183"/>
      <c r="G548" s="183"/>
      <c r="H548" s="183"/>
      <c r="I548" s="183"/>
      <c r="J548" s="184"/>
    </row>
    <row r="549" spans="1:10" ht="12.75" customHeight="1">
      <c r="A549" s="172"/>
      <c r="B549" s="183"/>
      <c r="C549" s="183"/>
      <c r="D549" s="183"/>
      <c r="E549" s="183"/>
      <c r="F549" s="183"/>
      <c r="G549" s="183"/>
      <c r="H549" s="183"/>
      <c r="I549" s="183"/>
      <c r="J549" s="184"/>
    </row>
    <row r="550" spans="1:10" ht="12.75" customHeight="1">
      <c r="A550" s="172"/>
      <c r="B550" s="183"/>
      <c r="C550" s="183"/>
      <c r="D550" s="183"/>
      <c r="E550" s="183"/>
      <c r="F550" s="183"/>
      <c r="G550" s="183"/>
      <c r="H550" s="183"/>
      <c r="I550" s="183"/>
      <c r="J550" s="184"/>
    </row>
    <row r="551" spans="1:10" ht="12.75" customHeight="1">
      <c r="A551" s="172"/>
      <c r="B551" s="183"/>
      <c r="C551" s="183"/>
      <c r="D551" s="183"/>
      <c r="E551" s="183"/>
      <c r="F551" s="183"/>
      <c r="G551" s="183"/>
      <c r="H551" s="183"/>
      <c r="I551" s="183"/>
      <c r="J551" s="184"/>
    </row>
    <row r="552" spans="1:10" ht="12.75" customHeight="1">
      <c r="A552" s="172"/>
      <c r="B552" s="183"/>
      <c r="C552" s="183"/>
      <c r="D552" s="183"/>
      <c r="E552" s="183"/>
      <c r="F552" s="183"/>
      <c r="G552" s="183"/>
      <c r="H552" s="183"/>
      <c r="I552" s="183"/>
      <c r="J552" s="184"/>
    </row>
    <row r="553" spans="1:10" ht="12.75" customHeight="1">
      <c r="A553" s="172"/>
      <c r="B553" s="183"/>
      <c r="C553" s="183"/>
      <c r="D553" s="183"/>
      <c r="E553" s="183"/>
      <c r="F553" s="183"/>
      <c r="G553" s="183"/>
      <c r="H553" s="183"/>
      <c r="I553" s="183"/>
      <c r="J553" s="184"/>
    </row>
    <row r="554" spans="1:10" ht="12.75" customHeight="1">
      <c r="A554" s="172"/>
      <c r="B554" s="183"/>
      <c r="C554" s="183"/>
      <c r="D554" s="183"/>
      <c r="E554" s="183"/>
      <c r="F554" s="183"/>
      <c r="G554" s="183"/>
      <c r="H554" s="183"/>
      <c r="I554" s="183"/>
      <c r="J554" s="184"/>
    </row>
    <row r="555" spans="1:10" ht="12.75" customHeight="1">
      <c r="A555" s="172"/>
      <c r="B555" s="183"/>
      <c r="C555" s="183"/>
      <c r="D555" s="183"/>
      <c r="E555" s="183"/>
      <c r="F555" s="183"/>
      <c r="G555" s="183"/>
      <c r="H555" s="183"/>
      <c r="I555" s="183"/>
      <c r="J555" s="184"/>
    </row>
    <row r="556" spans="1:10" ht="12.75" customHeight="1">
      <c r="A556" s="172"/>
      <c r="B556" s="183"/>
      <c r="C556" s="183"/>
      <c r="D556" s="183"/>
      <c r="E556" s="183"/>
      <c r="F556" s="183"/>
      <c r="G556" s="183"/>
      <c r="H556" s="183"/>
      <c r="I556" s="183"/>
      <c r="J556" s="184"/>
    </row>
    <row r="557" spans="1:10" ht="12.75" customHeight="1">
      <c r="A557" s="172"/>
      <c r="B557" s="183"/>
      <c r="C557" s="183"/>
      <c r="D557" s="183"/>
      <c r="E557" s="183"/>
      <c r="F557" s="183"/>
      <c r="G557" s="183"/>
      <c r="H557" s="183"/>
      <c r="I557" s="183"/>
      <c r="J557" s="184"/>
    </row>
    <row r="558" spans="1:10" ht="12.75" customHeight="1">
      <c r="A558" s="172"/>
      <c r="B558" s="183"/>
      <c r="C558" s="183"/>
      <c r="D558" s="183"/>
      <c r="E558" s="183"/>
      <c r="F558" s="183"/>
      <c r="G558" s="183"/>
      <c r="H558" s="183"/>
      <c r="I558" s="183"/>
      <c r="J558" s="184"/>
    </row>
    <row r="559" spans="1:10" ht="12.75" customHeight="1">
      <c r="A559" s="172"/>
      <c r="B559" s="183"/>
      <c r="C559" s="183"/>
      <c r="D559" s="183"/>
      <c r="E559" s="183"/>
      <c r="F559" s="183"/>
      <c r="G559" s="183"/>
      <c r="H559" s="183"/>
      <c r="I559" s="183"/>
      <c r="J559" s="184"/>
    </row>
    <row r="560" spans="1:10" ht="12.75" customHeight="1">
      <c r="A560" s="172"/>
      <c r="B560" s="183"/>
      <c r="C560" s="183"/>
      <c r="D560" s="183"/>
      <c r="E560" s="183"/>
      <c r="F560" s="183"/>
      <c r="G560" s="183"/>
      <c r="H560" s="183"/>
      <c r="I560" s="183"/>
      <c r="J560" s="184"/>
    </row>
    <row r="561" spans="1:10" ht="12.75" customHeight="1">
      <c r="A561" s="172"/>
      <c r="B561" s="183"/>
      <c r="C561" s="183"/>
      <c r="D561" s="183"/>
      <c r="E561" s="183"/>
      <c r="F561" s="183"/>
      <c r="G561" s="183"/>
      <c r="H561" s="183"/>
      <c r="I561" s="183"/>
      <c r="J561" s="184"/>
    </row>
    <row r="562" spans="1:10" ht="12.75" customHeight="1">
      <c r="A562" s="172"/>
      <c r="B562" s="183"/>
      <c r="C562" s="183"/>
      <c r="D562" s="183"/>
      <c r="E562" s="183"/>
      <c r="F562" s="183"/>
      <c r="G562" s="183"/>
      <c r="H562" s="183"/>
      <c r="I562" s="183"/>
      <c r="J562" s="184"/>
    </row>
    <row r="563" spans="1:10" ht="12.75" customHeight="1">
      <c r="A563" s="172"/>
      <c r="B563" s="183"/>
      <c r="C563" s="183"/>
      <c r="D563" s="183"/>
      <c r="E563" s="183"/>
      <c r="F563" s="183"/>
      <c r="G563" s="183"/>
      <c r="H563" s="183"/>
      <c r="I563" s="183"/>
      <c r="J563" s="184"/>
    </row>
    <row r="564" spans="1:10" ht="12.75" customHeight="1">
      <c r="A564" s="172"/>
      <c r="B564" s="183"/>
      <c r="C564" s="183"/>
      <c r="D564" s="183"/>
      <c r="E564" s="183"/>
      <c r="F564" s="183"/>
      <c r="G564" s="183"/>
      <c r="H564" s="183"/>
      <c r="I564" s="183"/>
      <c r="J564" s="184"/>
    </row>
    <row r="565" spans="1:10" ht="12.75" customHeight="1">
      <c r="A565" s="172"/>
      <c r="B565" s="183"/>
      <c r="C565" s="183"/>
      <c r="D565" s="183"/>
      <c r="E565" s="183"/>
      <c r="F565" s="183"/>
      <c r="G565" s="183"/>
      <c r="H565" s="183"/>
      <c r="I565" s="183"/>
      <c r="J565" s="184"/>
    </row>
    <row r="566" spans="1:10" ht="12.75" customHeight="1">
      <c r="A566" s="172"/>
      <c r="B566" s="183"/>
      <c r="C566" s="183"/>
      <c r="D566" s="183"/>
      <c r="E566" s="183"/>
      <c r="F566" s="183"/>
      <c r="G566" s="183"/>
      <c r="H566" s="183"/>
      <c r="I566" s="183"/>
      <c r="J566" s="184"/>
    </row>
    <row r="567" spans="1:10" ht="12.75" customHeight="1">
      <c r="A567" s="172"/>
      <c r="B567" s="183"/>
      <c r="C567" s="183"/>
      <c r="D567" s="183"/>
      <c r="E567" s="183"/>
      <c r="F567" s="183"/>
      <c r="G567" s="183"/>
      <c r="H567" s="183"/>
      <c r="I567" s="183"/>
      <c r="J567" s="184"/>
    </row>
    <row r="568" spans="1:10" ht="12.75" customHeight="1">
      <c r="A568" s="172"/>
      <c r="B568" s="183"/>
      <c r="C568" s="183"/>
      <c r="D568" s="183"/>
      <c r="E568" s="183"/>
      <c r="F568" s="183"/>
      <c r="G568" s="183"/>
      <c r="H568" s="183"/>
      <c r="I568" s="183"/>
      <c r="J568" s="184"/>
    </row>
    <row r="569" spans="1:10" ht="12.75" customHeight="1">
      <c r="A569" s="172"/>
      <c r="B569" s="183"/>
      <c r="C569" s="183"/>
      <c r="D569" s="183"/>
      <c r="E569" s="183"/>
      <c r="F569" s="183"/>
      <c r="G569" s="183"/>
      <c r="H569" s="183"/>
      <c r="I569" s="183"/>
      <c r="J569" s="184"/>
    </row>
    <row r="570" spans="1:10" ht="12.75" customHeight="1">
      <c r="A570" s="172"/>
      <c r="B570" s="183"/>
      <c r="C570" s="183"/>
      <c r="D570" s="183"/>
      <c r="E570" s="183"/>
      <c r="F570" s="183"/>
      <c r="G570" s="183"/>
      <c r="H570" s="183"/>
      <c r="I570" s="183"/>
      <c r="J570" s="184"/>
    </row>
    <row r="571" spans="1:10" ht="12.75" customHeight="1">
      <c r="A571" s="172"/>
      <c r="B571" s="183"/>
      <c r="C571" s="183"/>
      <c r="D571" s="183"/>
      <c r="E571" s="183"/>
      <c r="F571" s="183"/>
      <c r="G571" s="183"/>
      <c r="H571" s="183"/>
      <c r="I571" s="183"/>
      <c r="J571" s="184"/>
    </row>
    <row r="572" spans="1:10" ht="12.75" customHeight="1">
      <c r="A572" s="172"/>
      <c r="B572" s="183"/>
      <c r="C572" s="183"/>
      <c r="D572" s="183"/>
      <c r="E572" s="183"/>
      <c r="F572" s="183"/>
      <c r="G572" s="183"/>
      <c r="H572" s="183"/>
      <c r="I572" s="183"/>
      <c r="J572" s="184"/>
    </row>
    <row r="573" spans="1:10" ht="12.75" customHeight="1">
      <c r="A573" s="172"/>
      <c r="B573" s="183"/>
      <c r="C573" s="183"/>
      <c r="D573" s="183"/>
      <c r="E573" s="183"/>
      <c r="F573" s="183"/>
      <c r="G573" s="183"/>
      <c r="H573" s="183"/>
      <c r="I573" s="183"/>
      <c r="J573" s="184"/>
    </row>
    <row r="574" spans="1:10" ht="12.75" customHeight="1">
      <c r="A574" s="172"/>
      <c r="B574" s="183"/>
      <c r="C574" s="183"/>
      <c r="D574" s="183"/>
      <c r="E574" s="183"/>
      <c r="F574" s="183"/>
      <c r="G574" s="183"/>
      <c r="H574" s="183"/>
      <c r="I574" s="183"/>
      <c r="J574" s="184"/>
    </row>
    <row r="575" spans="1:10" ht="12.75" customHeight="1">
      <c r="A575" s="174"/>
      <c r="B575" s="193"/>
      <c r="C575" s="193"/>
      <c r="D575" s="193"/>
      <c r="E575" s="193"/>
      <c r="F575" s="193"/>
      <c r="G575" s="193"/>
      <c r="H575" s="193"/>
      <c r="I575" s="193"/>
      <c r="J575" s="194"/>
    </row>
    <row r="576" spans="1:10" ht="12.75" customHeight="1"/>
    <row r="577" spans="1:10" ht="12.75" customHeight="1">
      <c r="A577" s="229" t="s">
        <v>65</v>
      </c>
      <c r="B577" s="167"/>
      <c r="C577" s="167"/>
      <c r="D577" s="167"/>
      <c r="E577" s="167"/>
      <c r="F577" s="167"/>
      <c r="G577" s="209"/>
      <c r="H577" s="230" t="str">
        <f>'CONTACT INFORMATION'!$A$24</f>
        <v>Los Angeles</v>
      </c>
      <c r="I577" s="167"/>
      <c r="J577" s="168"/>
    </row>
    <row r="578" spans="1:10" ht="7.5" customHeight="1">
      <c r="A578" s="117"/>
      <c r="B578" s="117"/>
      <c r="C578" s="117"/>
      <c r="D578" s="117"/>
      <c r="E578" s="117"/>
      <c r="F578" s="117"/>
      <c r="G578" s="117"/>
      <c r="H578" s="117"/>
      <c r="I578" s="117"/>
      <c r="J578" s="117"/>
    </row>
    <row r="579" spans="1:10" ht="12.75" customHeight="1">
      <c r="A579" s="273" t="s">
        <v>173</v>
      </c>
      <c r="B579" s="167"/>
      <c r="C579" s="167"/>
      <c r="D579" s="167"/>
      <c r="E579" s="167"/>
      <c r="F579" s="167"/>
      <c r="G579" s="167"/>
      <c r="H579" s="167"/>
      <c r="I579" s="167"/>
      <c r="J579" s="168"/>
    </row>
    <row r="580" spans="1:10" ht="12.75" customHeight="1">
      <c r="A580" s="274" t="s">
        <v>140</v>
      </c>
      <c r="B580" s="189"/>
      <c r="C580" s="189"/>
      <c r="D580" s="190"/>
      <c r="E580" s="300" t="s">
        <v>964</v>
      </c>
      <c r="F580" s="295"/>
      <c r="G580" s="295"/>
      <c r="H580" s="295"/>
      <c r="I580" s="295"/>
      <c r="J580" s="296"/>
    </row>
    <row r="581" spans="1:10" ht="12.75" customHeight="1">
      <c r="A581" s="276" t="s">
        <v>163</v>
      </c>
      <c r="B581" s="205"/>
      <c r="C581" s="205"/>
      <c r="D581" s="206"/>
      <c r="E581" s="297"/>
      <c r="F581" s="298"/>
      <c r="G581" s="298"/>
      <c r="H581" s="298"/>
      <c r="I581" s="298"/>
      <c r="J581" s="299"/>
    </row>
    <row r="582" spans="1:10" ht="12.75" customHeight="1">
      <c r="A582" s="260" t="s">
        <v>174</v>
      </c>
      <c r="B582" s="167"/>
      <c r="C582" s="167"/>
      <c r="D582" s="168"/>
      <c r="E582" s="243"/>
      <c r="F582" s="167"/>
      <c r="G582" s="167"/>
      <c r="H582" s="167"/>
      <c r="I582" s="167"/>
      <c r="J582" s="168"/>
    </row>
    <row r="583" spans="1:10" ht="27" customHeight="1">
      <c r="A583" s="118"/>
      <c r="B583" s="114"/>
      <c r="C583" s="114"/>
      <c r="D583" s="114"/>
      <c r="E583" s="277" t="s">
        <v>143</v>
      </c>
      <c r="F583" s="193"/>
      <c r="G583" s="277" t="s">
        <v>144</v>
      </c>
      <c r="H583" s="193"/>
      <c r="I583" s="278" t="s">
        <v>145</v>
      </c>
      <c r="J583" s="194"/>
    </row>
    <row r="584" spans="1:10" ht="12.75" customHeight="1">
      <c r="A584" s="242" t="s">
        <v>146</v>
      </c>
      <c r="B584" s="167"/>
      <c r="C584" s="167"/>
      <c r="D584" s="168"/>
      <c r="E584" s="261"/>
      <c r="F584" s="168"/>
      <c r="G584" s="261"/>
      <c r="H584" s="168"/>
      <c r="I584" s="262"/>
      <c r="J584" s="168"/>
    </row>
    <row r="585" spans="1:10" ht="12.75" customHeight="1">
      <c r="A585" s="263" t="s">
        <v>147</v>
      </c>
      <c r="B585" s="167"/>
      <c r="C585" s="167"/>
      <c r="D585" s="168"/>
      <c r="E585" s="264"/>
      <c r="F585" s="168"/>
      <c r="G585" s="279"/>
      <c r="H585" s="168"/>
      <c r="I585" s="280"/>
      <c r="J585" s="168"/>
    </row>
    <row r="586" spans="1:10" ht="12.75" customHeight="1">
      <c r="A586" s="242" t="s">
        <v>148</v>
      </c>
      <c r="B586" s="167"/>
      <c r="C586" s="167"/>
      <c r="D586" s="168"/>
      <c r="E586" s="261">
        <v>1943.32</v>
      </c>
      <c r="F586" s="168"/>
      <c r="G586" s="261"/>
      <c r="H586" s="168"/>
      <c r="I586" s="262"/>
      <c r="J586" s="168"/>
    </row>
    <row r="587" spans="1:10" ht="12.75" customHeight="1">
      <c r="A587" s="263" t="s">
        <v>149</v>
      </c>
      <c r="B587" s="167"/>
      <c r="C587" s="167"/>
      <c r="D587" s="168"/>
      <c r="E587" s="264">
        <v>147294</v>
      </c>
      <c r="F587" s="168"/>
      <c r="G587" s="279"/>
      <c r="H587" s="168"/>
      <c r="I587" s="280"/>
      <c r="J587" s="168"/>
    </row>
    <row r="588" spans="1:10" ht="12.75" customHeight="1">
      <c r="A588" s="242" t="s">
        <v>150</v>
      </c>
      <c r="B588" s="167"/>
      <c r="C588" s="167"/>
      <c r="D588" s="168"/>
      <c r="E588" s="261"/>
      <c r="F588" s="168"/>
      <c r="G588" s="261"/>
      <c r="H588" s="168"/>
      <c r="I588" s="262"/>
      <c r="J588" s="168"/>
    </row>
    <row r="589" spans="1:10" ht="12.75" customHeight="1">
      <c r="A589" s="263" t="s">
        <v>151</v>
      </c>
      <c r="B589" s="167"/>
      <c r="C589" s="167"/>
      <c r="D589" s="168"/>
      <c r="E589" s="264">
        <v>557.11</v>
      </c>
      <c r="F589" s="168"/>
      <c r="G589" s="279"/>
      <c r="H589" s="168"/>
      <c r="I589" s="280"/>
      <c r="J589" s="168"/>
    </row>
    <row r="590" spans="1:10" ht="12.75" customHeight="1">
      <c r="A590" s="242" t="s">
        <v>152</v>
      </c>
      <c r="B590" s="167"/>
      <c r="C590" s="167"/>
      <c r="D590" s="168"/>
      <c r="E590" s="283"/>
      <c r="F590" s="168"/>
      <c r="G590" s="283"/>
      <c r="H590" s="168"/>
      <c r="I590" s="284"/>
      <c r="J590" s="168"/>
    </row>
    <row r="591" spans="1:10" ht="12.75" customHeight="1">
      <c r="A591" s="291" t="s">
        <v>959</v>
      </c>
      <c r="B591" s="292"/>
      <c r="C591" s="292"/>
      <c r="D591" s="293"/>
      <c r="E591" s="264">
        <v>2972.66</v>
      </c>
      <c r="F591" s="168"/>
      <c r="G591" s="279"/>
      <c r="H591" s="168"/>
      <c r="I591" s="279"/>
      <c r="J591" s="168"/>
    </row>
    <row r="592" spans="1:10" ht="12.75" customHeight="1">
      <c r="A592" s="291" t="s">
        <v>960</v>
      </c>
      <c r="B592" s="292"/>
      <c r="C592" s="292"/>
      <c r="D592" s="293"/>
      <c r="E592" s="264">
        <v>925.82</v>
      </c>
      <c r="F592" s="168"/>
      <c r="G592" s="279"/>
      <c r="H592" s="168"/>
      <c r="I592" s="279"/>
      <c r="J592" s="168"/>
    </row>
    <row r="593" spans="1:10" ht="12.75" customHeight="1">
      <c r="A593" s="285"/>
      <c r="B593" s="167"/>
      <c r="C593" s="167"/>
      <c r="D593" s="168"/>
      <c r="E593" s="264"/>
      <c r="F593" s="168"/>
      <c r="G593" s="279"/>
      <c r="H593" s="168"/>
      <c r="I593" s="279"/>
      <c r="J593" s="168"/>
    </row>
    <row r="594" spans="1:10" ht="12.75" customHeight="1">
      <c r="A594" s="244" t="s">
        <v>153</v>
      </c>
      <c r="B594" s="167"/>
      <c r="C594" s="167"/>
      <c r="D594" s="168"/>
      <c r="E594" s="286">
        <f>SUM(E584:E593)</f>
        <v>153692.91</v>
      </c>
      <c r="F594" s="168"/>
      <c r="G594" s="286">
        <f>SUM(G584:G593)</f>
        <v>0</v>
      </c>
      <c r="H594" s="168"/>
      <c r="I594" s="286">
        <f>SUM(I584:I593)</f>
        <v>0</v>
      </c>
      <c r="J594" s="168"/>
    </row>
    <row r="595" spans="1:10" ht="12.75" customHeight="1">
      <c r="A595" s="287" t="s">
        <v>154</v>
      </c>
      <c r="B595" s="189"/>
      <c r="C595" s="189"/>
      <c r="D595" s="189"/>
      <c r="E595" s="189"/>
      <c r="F595" s="189"/>
      <c r="G595" s="189"/>
      <c r="H595" s="189"/>
      <c r="I595" s="189"/>
      <c r="J595" s="190"/>
    </row>
    <row r="596" spans="1:10" ht="12.75" customHeight="1">
      <c r="A596" s="288" t="s">
        <v>155</v>
      </c>
      <c r="B596" s="197"/>
      <c r="C596" s="197"/>
      <c r="D596" s="197"/>
      <c r="E596" s="197"/>
      <c r="F596" s="197"/>
      <c r="G596" s="197"/>
      <c r="H596" s="197"/>
      <c r="I596" s="197"/>
      <c r="J596" s="198"/>
    </row>
    <row r="597" spans="1:10" ht="12.75" customHeight="1">
      <c r="A597" s="288" t="s">
        <v>156</v>
      </c>
      <c r="B597" s="197"/>
      <c r="C597" s="197"/>
      <c r="D597" s="197"/>
      <c r="E597" s="197"/>
      <c r="F597" s="197"/>
      <c r="G597" s="197"/>
      <c r="H597" s="197"/>
      <c r="I597" s="197"/>
      <c r="J597" s="198"/>
    </row>
    <row r="598" spans="1:10" ht="12.75" customHeight="1">
      <c r="A598" s="281" t="s">
        <v>157</v>
      </c>
      <c r="B598" s="205"/>
      <c r="C598" s="205"/>
      <c r="D598" s="205"/>
      <c r="E598" s="205"/>
      <c r="F598" s="205"/>
      <c r="G598" s="205"/>
      <c r="H598" s="205"/>
      <c r="I598" s="205"/>
      <c r="J598" s="206"/>
    </row>
    <row r="599" spans="1:10" ht="12.75" customHeight="1">
      <c r="A599" s="222" t="s">
        <v>1012</v>
      </c>
      <c r="B599" s="177"/>
      <c r="C599" s="177"/>
      <c r="D599" s="177"/>
      <c r="E599" s="177"/>
      <c r="F599" s="177"/>
      <c r="G599" s="177"/>
      <c r="H599" s="177"/>
      <c r="I599" s="177"/>
      <c r="J599" s="178"/>
    </row>
    <row r="600" spans="1:10" ht="12.75" customHeight="1">
      <c r="A600" s="172"/>
      <c r="B600" s="183"/>
      <c r="C600" s="183"/>
      <c r="D600" s="183"/>
      <c r="E600" s="183"/>
      <c r="F600" s="183"/>
      <c r="G600" s="183"/>
      <c r="H600" s="183"/>
      <c r="I600" s="183"/>
      <c r="J600" s="184"/>
    </row>
    <row r="601" spans="1:10" ht="12.75" customHeight="1">
      <c r="A601" s="172"/>
      <c r="B601" s="183"/>
      <c r="C601" s="183"/>
      <c r="D601" s="183"/>
      <c r="E601" s="183"/>
      <c r="F601" s="183"/>
      <c r="G601" s="183"/>
      <c r="H601" s="183"/>
      <c r="I601" s="183"/>
      <c r="J601" s="184"/>
    </row>
    <row r="602" spans="1:10" ht="12.75" customHeight="1">
      <c r="A602" s="172"/>
      <c r="B602" s="183"/>
      <c r="C602" s="183"/>
      <c r="D602" s="183"/>
      <c r="E602" s="183"/>
      <c r="F602" s="183"/>
      <c r="G602" s="183"/>
      <c r="H602" s="183"/>
      <c r="I602" s="183"/>
      <c r="J602" s="184"/>
    </row>
    <row r="603" spans="1:10" ht="12.75" customHeight="1">
      <c r="A603" s="172"/>
      <c r="B603" s="183"/>
      <c r="C603" s="183"/>
      <c r="D603" s="183"/>
      <c r="E603" s="183"/>
      <c r="F603" s="183"/>
      <c r="G603" s="183"/>
      <c r="H603" s="183"/>
      <c r="I603" s="183"/>
      <c r="J603" s="184"/>
    </row>
    <row r="604" spans="1:10" ht="12.75" customHeight="1">
      <c r="A604" s="172"/>
      <c r="B604" s="183"/>
      <c r="C604" s="183"/>
      <c r="D604" s="183"/>
      <c r="E604" s="183"/>
      <c r="F604" s="183"/>
      <c r="G604" s="183"/>
      <c r="H604" s="183"/>
      <c r="I604" s="183"/>
      <c r="J604" s="184"/>
    </row>
    <row r="605" spans="1:10" ht="12.75" customHeight="1">
      <c r="A605" s="172"/>
      <c r="B605" s="183"/>
      <c r="C605" s="183"/>
      <c r="D605" s="183"/>
      <c r="E605" s="183"/>
      <c r="F605" s="183"/>
      <c r="G605" s="183"/>
      <c r="H605" s="183"/>
      <c r="I605" s="183"/>
      <c r="J605" s="184"/>
    </row>
    <row r="606" spans="1:10" ht="12.75" customHeight="1">
      <c r="A606" s="172"/>
      <c r="B606" s="183"/>
      <c r="C606" s="183"/>
      <c r="D606" s="183"/>
      <c r="E606" s="183"/>
      <c r="F606" s="183"/>
      <c r="G606" s="183"/>
      <c r="H606" s="183"/>
      <c r="I606" s="183"/>
      <c r="J606" s="184"/>
    </row>
    <row r="607" spans="1:10" ht="12.75" customHeight="1">
      <c r="A607" s="172"/>
      <c r="B607" s="183"/>
      <c r="C607" s="183"/>
      <c r="D607" s="183"/>
      <c r="E607" s="183"/>
      <c r="F607" s="183"/>
      <c r="G607" s="183"/>
      <c r="H607" s="183"/>
      <c r="I607" s="183"/>
      <c r="J607" s="184"/>
    </row>
    <row r="608" spans="1:10" ht="12.75" customHeight="1">
      <c r="A608" s="172"/>
      <c r="B608" s="183"/>
      <c r="C608" s="183"/>
      <c r="D608" s="183"/>
      <c r="E608" s="183"/>
      <c r="F608" s="183"/>
      <c r="G608" s="183"/>
      <c r="H608" s="183"/>
      <c r="I608" s="183"/>
      <c r="J608" s="184"/>
    </row>
    <row r="609" spans="1:10" ht="12.75" customHeight="1">
      <c r="A609" s="172"/>
      <c r="B609" s="183"/>
      <c r="C609" s="183"/>
      <c r="D609" s="183"/>
      <c r="E609" s="183"/>
      <c r="F609" s="183"/>
      <c r="G609" s="183"/>
      <c r="H609" s="183"/>
      <c r="I609" s="183"/>
      <c r="J609" s="184"/>
    </row>
    <row r="610" spans="1:10" ht="12.75" customHeight="1">
      <c r="A610" s="172"/>
      <c r="B610" s="183"/>
      <c r="C610" s="183"/>
      <c r="D610" s="183"/>
      <c r="E610" s="183"/>
      <c r="F610" s="183"/>
      <c r="G610" s="183"/>
      <c r="H610" s="183"/>
      <c r="I610" s="183"/>
      <c r="J610" s="184"/>
    </row>
    <row r="611" spans="1:10" ht="12.75" customHeight="1">
      <c r="A611" s="172"/>
      <c r="B611" s="183"/>
      <c r="C611" s="183"/>
      <c r="D611" s="183"/>
      <c r="E611" s="183"/>
      <c r="F611" s="183"/>
      <c r="G611" s="183"/>
      <c r="H611" s="183"/>
      <c r="I611" s="183"/>
      <c r="J611" s="184"/>
    </row>
    <row r="612" spans="1:10" ht="12.75" customHeight="1">
      <c r="A612" s="172"/>
      <c r="B612" s="183"/>
      <c r="C612" s="183"/>
      <c r="D612" s="183"/>
      <c r="E612" s="183"/>
      <c r="F612" s="183"/>
      <c r="G612" s="183"/>
      <c r="H612" s="183"/>
      <c r="I612" s="183"/>
      <c r="J612" s="184"/>
    </row>
    <row r="613" spans="1:10" ht="12.75" customHeight="1">
      <c r="A613" s="172"/>
      <c r="B613" s="183"/>
      <c r="C613" s="183"/>
      <c r="D613" s="183"/>
      <c r="E613" s="183"/>
      <c r="F613" s="183"/>
      <c r="G613" s="183"/>
      <c r="H613" s="183"/>
      <c r="I613" s="183"/>
      <c r="J613" s="184"/>
    </row>
    <row r="614" spans="1:10" ht="12.75" customHeight="1">
      <c r="A614" s="172"/>
      <c r="B614" s="183"/>
      <c r="C614" s="183"/>
      <c r="D614" s="183"/>
      <c r="E614" s="183"/>
      <c r="F614" s="183"/>
      <c r="G614" s="183"/>
      <c r="H614" s="183"/>
      <c r="I614" s="183"/>
      <c r="J614" s="184"/>
    </row>
    <row r="615" spans="1:10" ht="12.75" customHeight="1">
      <c r="A615" s="172"/>
      <c r="B615" s="183"/>
      <c r="C615" s="183"/>
      <c r="D615" s="183"/>
      <c r="E615" s="183"/>
      <c r="F615" s="183"/>
      <c r="G615" s="183"/>
      <c r="H615" s="183"/>
      <c r="I615" s="183"/>
      <c r="J615" s="184"/>
    </row>
    <row r="616" spans="1:10" ht="12.75" customHeight="1">
      <c r="A616" s="172"/>
      <c r="B616" s="183"/>
      <c r="C616" s="183"/>
      <c r="D616" s="183"/>
      <c r="E616" s="183"/>
      <c r="F616" s="183"/>
      <c r="G616" s="183"/>
      <c r="H616" s="183"/>
      <c r="I616" s="183"/>
      <c r="J616" s="184"/>
    </row>
    <row r="617" spans="1:10" ht="12.75" customHeight="1">
      <c r="A617" s="172"/>
      <c r="B617" s="183"/>
      <c r="C617" s="183"/>
      <c r="D617" s="183"/>
      <c r="E617" s="183"/>
      <c r="F617" s="183"/>
      <c r="G617" s="183"/>
      <c r="H617" s="183"/>
      <c r="I617" s="183"/>
      <c r="J617" s="184"/>
    </row>
    <row r="618" spans="1:10" ht="12.75" customHeight="1">
      <c r="A618" s="172"/>
      <c r="B618" s="183"/>
      <c r="C618" s="183"/>
      <c r="D618" s="183"/>
      <c r="E618" s="183"/>
      <c r="F618" s="183"/>
      <c r="G618" s="183"/>
      <c r="H618" s="183"/>
      <c r="I618" s="183"/>
      <c r="J618" s="184"/>
    </row>
    <row r="619" spans="1:10" ht="12.75" customHeight="1">
      <c r="A619" s="172"/>
      <c r="B619" s="183"/>
      <c r="C619" s="183"/>
      <c r="D619" s="183"/>
      <c r="E619" s="183"/>
      <c r="F619" s="183"/>
      <c r="G619" s="183"/>
      <c r="H619" s="183"/>
      <c r="I619" s="183"/>
      <c r="J619" s="184"/>
    </row>
    <row r="620" spans="1:10" ht="12.75" customHeight="1">
      <c r="A620" s="172"/>
      <c r="B620" s="183"/>
      <c r="C620" s="183"/>
      <c r="D620" s="183"/>
      <c r="E620" s="183"/>
      <c r="F620" s="183"/>
      <c r="G620" s="183"/>
      <c r="H620" s="183"/>
      <c r="I620" s="183"/>
      <c r="J620" s="184"/>
    </row>
    <row r="621" spans="1:10" ht="12.75" customHeight="1">
      <c r="A621" s="172"/>
      <c r="B621" s="183"/>
      <c r="C621" s="183"/>
      <c r="D621" s="183"/>
      <c r="E621" s="183"/>
      <c r="F621" s="183"/>
      <c r="G621" s="183"/>
      <c r="H621" s="183"/>
      <c r="I621" s="183"/>
      <c r="J621" s="184"/>
    </row>
    <row r="622" spans="1:10" ht="12.75" customHeight="1">
      <c r="A622" s="172"/>
      <c r="B622" s="183"/>
      <c r="C622" s="183"/>
      <c r="D622" s="183"/>
      <c r="E622" s="183"/>
      <c r="F622" s="183"/>
      <c r="G622" s="183"/>
      <c r="H622" s="183"/>
      <c r="I622" s="183"/>
      <c r="J622" s="184"/>
    </row>
    <row r="623" spans="1:10" ht="12.75" customHeight="1">
      <c r="A623" s="172"/>
      <c r="B623" s="183"/>
      <c r="C623" s="183"/>
      <c r="D623" s="183"/>
      <c r="E623" s="183"/>
      <c r="F623" s="183"/>
      <c r="G623" s="183"/>
      <c r="H623" s="183"/>
      <c r="I623" s="183"/>
      <c r="J623" s="184"/>
    </row>
    <row r="624" spans="1:10" ht="12.75" customHeight="1">
      <c r="A624" s="172"/>
      <c r="B624" s="183"/>
      <c r="C624" s="183"/>
      <c r="D624" s="183"/>
      <c r="E624" s="183"/>
      <c r="F624" s="183"/>
      <c r="G624" s="183"/>
      <c r="H624" s="183"/>
      <c r="I624" s="183"/>
      <c r="J624" s="184"/>
    </row>
    <row r="625" spans="1:10" ht="12.75" customHeight="1">
      <c r="A625" s="172"/>
      <c r="B625" s="183"/>
      <c r="C625" s="183"/>
      <c r="D625" s="183"/>
      <c r="E625" s="183"/>
      <c r="F625" s="183"/>
      <c r="G625" s="183"/>
      <c r="H625" s="183"/>
      <c r="I625" s="183"/>
      <c r="J625" s="184"/>
    </row>
    <row r="626" spans="1:10" ht="12.75" customHeight="1">
      <c r="A626" s="172"/>
      <c r="B626" s="183"/>
      <c r="C626" s="183"/>
      <c r="D626" s="183"/>
      <c r="E626" s="183"/>
      <c r="F626" s="183"/>
      <c r="G626" s="183"/>
      <c r="H626" s="183"/>
      <c r="I626" s="183"/>
      <c r="J626" s="184"/>
    </row>
    <row r="627" spans="1:10" ht="12.75" customHeight="1">
      <c r="A627" s="172"/>
      <c r="B627" s="183"/>
      <c r="C627" s="183"/>
      <c r="D627" s="183"/>
      <c r="E627" s="183"/>
      <c r="F627" s="183"/>
      <c r="G627" s="183"/>
      <c r="H627" s="183"/>
      <c r="I627" s="183"/>
      <c r="J627" s="184"/>
    </row>
    <row r="628" spans="1:10" ht="12.75" customHeight="1">
      <c r="A628" s="172"/>
      <c r="B628" s="183"/>
      <c r="C628" s="183"/>
      <c r="D628" s="183"/>
      <c r="E628" s="183"/>
      <c r="F628" s="183"/>
      <c r="G628" s="183"/>
      <c r="H628" s="183"/>
      <c r="I628" s="183"/>
      <c r="J628" s="184"/>
    </row>
    <row r="629" spans="1:10" ht="12.75" customHeight="1">
      <c r="A629" s="172"/>
      <c r="B629" s="183"/>
      <c r="C629" s="183"/>
      <c r="D629" s="183"/>
      <c r="E629" s="183"/>
      <c r="F629" s="183"/>
      <c r="G629" s="183"/>
      <c r="H629" s="183"/>
      <c r="I629" s="183"/>
      <c r="J629" s="184"/>
    </row>
    <row r="630" spans="1:10" ht="12.75" customHeight="1">
      <c r="A630" s="172"/>
      <c r="B630" s="183"/>
      <c r="C630" s="183"/>
      <c r="D630" s="183"/>
      <c r="E630" s="183"/>
      <c r="F630" s="183"/>
      <c r="G630" s="183"/>
      <c r="H630" s="183"/>
      <c r="I630" s="183"/>
      <c r="J630" s="184"/>
    </row>
    <row r="631" spans="1:10" ht="12.75" customHeight="1">
      <c r="A631" s="172"/>
      <c r="B631" s="183"/>
      <c r="C631" s="183"/>
      <c r="D631" s="183"/>
      <c r="E631" s="183"/>
      <c r="F631" s="183"/>
      <c r="G631" s="183"/>
      <c r="H631" s="183"/>
      <c r="I631" s="183"/>
      <c r="J631" s="184"/>
    </row>
    <row r="632" spans="1:10" ht="12.75" customHeight="1">
      <c r="A632" s="172"/>
      <c r="B632" s="183"/>
      <c r="C632" s="183"/>
      <c r="D632" s="183"/>
      <c r="E632" s="183"/>
      <c r="F632" s="183"/>
      <c r="G632" s="183"/>
      <c r="H632" s="183"/>
      <c r="I632" s="183"/>
      <c r="J632" s="184"/>
    </row>
    <row r="633" spans="1:10" ht="12.75" customHeight="1">
      <c r="A633" s="174"/>
      <c r="B633" s="193"/>
      <c r="C633" s="193"/>
      <c r="D633" s="193"/>
      <c r="E633" s="193"/>
      <c r="F633" s="193"/>
      <c r="G633" s="193"/>
      <c r="H633" s="193"/>
      <c r="I633" s="193"/>
      <c r="J633" s="194"/>
    </row>
    <row r="634" spans="1:10" ht="12.75" customHeight="1"/>
    <row r="635" spans="1:10" ht="12.75" customHeight="1">
      <c r="A635" s="229" t="s">
        <v>65</v>
      </c>
      <c r="B635" s="167"/>
      <c r="C635" s="167"/>
      <c r="D635" s="167"/>
      <c r="E635" s="167"/>
      <c r="F635" s="167"/>
      <c r="G635" s="209"/>
      <c r="H635" s="230" t="str">
        <f>'CONTACT INFORMATION'!$A$24</f>
        <v>Los Angeles</v>
      </c>
      <c r="I635" s="167"/>
      <c r="J635" s="168"/>
    </row>
    <row r="636" spans="1:10" ht="7.5" customHeight="1">
      <c r="A636" s="117"/>
      <c r="B636" s="117"/>
      <c r="C636" s="117"/>
      <c r="D636" s="117"/>
      <c r="E636" s="117"/>
      <c r="F636" s="117"/>
      <c r="G636" s="117"/>
      <c r="H636" s="117"/>
      <c r="I636" s="117"/>
      <c r="J636" s="117"/>
    </row>
    <row r="637" spans="1:10" ht="12.75" customHeight="1">
      <c r="A637" s="273" t="s">
        <v>175</v>
      </c>
      <c r="B637" s="167"/>
      <c r="C637" s="167"/>
      <c r="D637" s="167"/>
      <c r="E637" s="167"/>
      <c r="F637" s="167"/>
      <c r="G637" s="167"/>
      <c r="H637" s="167"/>
      <c r="I637" s="167"/>
      <c r="J637" s="168"/>
    </row>
    <row r="638" spans="1:10" ht="12.75" customHeight="1">
      <c r="A638" s="274" t="s">
        <v>140</v>
      </c>
      <c r="B638" s="189"/>
      <c r="C638" s="189"/>
      <c r="D638" s="190"/>
      <c r="E638" s="303" t="s">
        <v>966</v>
      </c>
      <c r="F638" s="177"/>
      <c r="G638" s="177"/>
      <c r="H638" s="177"/>
      <c r="I638" s="177"/>
      <c r="J638" s="178"/>
    </row>
    <row r="639" spans="1:10" ht="12.75" customHeight="1">
      <c r="A639" s="276" t="s">
        <v>163</v>
      </c>
      <c r="B639" s="205"/>
      <c r="C639" s="205"/>
      <c r="D639" s="206"/>
      <c r="E639" s="174"/>
      <c r="F639" s="193"/>
      <c r="G639" s="193"/>
      <c r="H639" s="193"/>
      <c r="I639" s="193"/>
      <c r="J639" s="194"/>
    </row>
    <row r="640" spans="1:10" ht="12.75" customHeight="1">
      <c r="A640" s="260" t="s">
        <v>176</v>
      </c>
      <c r="B640" s="167"/>
      <c r="C640" s="167"/>
      <c r="D640" s="168"/>
      <c r="E640" s="243"/>
      <c r="F640" s="167"/>
      <c r="G640" s="167"/>
      <c r="H640" s="167"/>
      <c r="I640" s="167"/>
      <c r="J640" s="168"/>
    </row>
    <row r="641" spans="1:10" ht="27" customHeight="1">
      <c r="A641" s="118"/>
      <c r="B641" s="114"/>
      <c r="C641" s="114"/>
      <c r="D641" s="114"/>
      <c r="E641" s="277" t="s">
        <v>143</v>
      </c>
      <c r="F641" s="193"/>
      <c r="G641" s="277" t="s">
        <v>144</v>
      </c>
      <c r="H641" s="193"/>
      <c r="I641" s="278" t="s">
        <v>145</v>
      </c>
      <c r="J641" s="194"/>
    </row>
    <row r="642" spans="1:10" ht="12.75" customHeight="1">
      <c r="A642" s="242" t="s">
        <v>146</v>
      </c>
      <c r="B642" s="167"/>
      <c r="C642" s="167"/>
      <c r="D642" s="168"/>
      <c r="E642" s="261"/>
      <c r="F642" s="168"/>
      <c r="G642" s="261"/>
      <c r="H642" s="168"/>
      <c r="I642" s="262"/>
      <c r="J642" s="168"/>
    </row>
    <row r="643" spans="1:10" ht="12.75" customHeight="1">
      <c r="A643" s="263" t="s">
        <v>147</v>
      </c>
      <c r="B643" s="167"/>
      <c r="C643" s="167"/>
      <c r="D643" s="168"/>
      <c r="E643" s="264">
        <v>10492.86</v>
      </c>
      <c r="F643" s="168"/>
      <c r="G643" s="279"/>
      <c r="H643" s="168"/>
      <c r="I643" s="280"/>
      <c r="J643" s="168"/>
    </row>
    <row r="644" spans="1:10" ht="12.75" customHeight="1">
      <c r="A644" s="242" t="s">
        <v>148</v>
      </c>
      <c r="B644" s="167"/>
      <c r="C644" s="167"/>
      <c r="D644" s="168"/>
      <c r="E644" s="261">
        <v>808.8</v>
      </c>
      <c r="F644" s="168"/>
      <c r="G644" s="261"/>
      <c r="H644" s="168"/>
      <c r="I644" s="262"/>
      <c r="J644" s="168"/>
    </row>
    <row r="645" spans="1:10" ht="12.75" customHeight="1">
      <c r="A645" s="263" t="s">
        <v>149</v>
      </c>
      <c r="B645" s="167"/>
      <c r="C645" s="167"/>
      <c r="D645" s="168"/>
      <c r="E645" s="264">
        <v>50809.919999999998</v>
      </c>
      <c r="F645" s="168"/>
      <c r="G645" s="279"/>
      <c r="H645" s="168"/>
      <c r="I645" s="280"/>
      <c r="J645" s="168"/>
    </row>
    <row r="646" spans="1:10" ht="12.75" customHeight="1">
      <c r="A646" s="242" t="s">
        <v>150</v>
      </c>
      <c r="B646" s="167"/>
      <c r="C646" s="167"/>
      <c r="D646" s="168"/>
      <c r="E646" s="261"/>
      <c r="F646" s="168"/>
      <c r="G646" s="261"/>
      <c r="H646" s="168"/>
      <c r="I646" s="262"/>
      <c r="J646" s="168"/>
    </row>
    <row r="647" spans="1:10" ht="12.75" customHeight="1">
      <c r="A647" s="263" t="s">
        <v>151</v>
      </c>
      <c r="B647" s="167"/>
      <c r="C647" s="167"/>
      <c r="D647" s="168"/>
      <c r="E647" s="264">
        <v>231.87</v>
      </c>
      <c r="F647" s="168"/>
      <c r="G647" s="279"/>
      <c r="H647" s="168"/>
      <c r="I647" s="280"/>
      <c r="J647" s="168"/>
    </row>
    <row r="648" spans="1:10" ht="12.75" customHeight="1">
      <c r="A648" s="242" t="s">
        <v>152</v>
      </c>
      <c r="B648" s="167"/>
      <c r="C648" s="167"/>
      <c r="D648" s="168"/>
      <c r="E648" s="283"/>
      <c r="F648" s="168"/>
      <c r="G648" s="283"/>
      <c r="H648" s="168"/>
      <c r="I648" s="284"/>
      <c r="J648" s="168"/>
    </row>
    <row r="649" spans="1:10" ht="12.75" customHeight="1">
      <c r="A649" s="291" t="s">
        <v>959</v>
      </c>
      <c r="B649" s="292"/>
      <c r="C649" s="292"/>
      <c r="D649" s="293"/>
      <c r="E649" s="264">
        <v>1237.2</v>
      </c>
      <c r="F649" s="168"/>
      <c r="G649" s="279"/>
      <c r="H649" s="168"/>
      <c r="I649" s="279"/>
      <c r="J649" s="168"/>
    </row>
    <row r="650" spans="1:10" ht="12.75" customHeight="1">
      <c r="A650" s="291" t="s">
        <v>960</v>
      </c>
      <c r="B650" s="292"/>
      <c r="C650" s="292"/>
      <c r="D650" s="293"/>
      <c r="E650" s="264">
        <v>385.32</v>
      </c>
      <c r="F650" s="168"/>
      <c r="G650" s="279"/>
      <c r="H650" s="168"/>
      <c r="I650" s="279"/>
      <c r="J650" s="168"/>
    </row>
    <row r="651" spans="1:10" ht="12.75" customHeight="1">
      <c r="A651" s="285"/>
      <c r="B651" s="167"/>
      <c r="C651" s="167"/>
      <c r="D651" s="168"/>
      <c r="E651" s="264"/>
      <c r="F651" s="168"/>
      <c r="G651" s="279"/>
      <c r="H651" s="168"/>
      <c r="I651" s="279"/>
      <c r="J651" s="168"/>
    </row>
    <row r="652" spans="1:10" ht="12.75" customHeight="1">
      <c r="A652" s="244" t="s">
        <v>153</v>
      </c>
      <c r="B652" s="167"/>
      <c r="C652" s="167"/>
      <c r="D652" s="168"/>
      <c r="E652" s="286">
        <f>SUM(E642:E651)</f>
        <v>63965.97</v>
      </c>
      <c r="F652" s="168"/>
      <c r="G652" s="286">
        <f>SUM(G642:G651)</f>
        <v>0</v>
      </c>
      <c r="H652" s="168"/>
      <c r="I652" s="286">
        <f>SUM(I642:I651)</f>
        <v>0</v>
      </c>
      <c r="J652" s="168"/>
    </row>
    <row r="653" spans="1:10" ht="12.75" customHeight="1">
      <c r="A653" s="287" t="s">
        <v>154</v>
      </c>
      <c r="B653" s="189"/>
      <c r="C653" s="189"/>
      <c r="D653" s="189"/>
      <c r="E653" s="189"/>
      <c r="F653" s="189"/>
      <c r="G653" s="189"/>
      <c r="H653" s="189"/>
      <c r="I653" s="189"/>
      <c r="J653" s="190"/>
    </row>
    <row r="654" spans="1:10" ht="12.75" customHeight="1">
      <c r="A654" s="288" t="s">
        <v>155</v>
      </c>
      <c r="B654" s="197"/>
      <c r="C654" s="197"/>
      <c r="D654" s="197"/>
      <c r="E654" s="197"/>
      <c r="F654" s="197"/>
      <c r="G654" s="197"/>
      <c r="H654" s="197"/>
      <c r="I654" s="197"/>
      <c r="J654" s="198"/>
    </row>
    <row r="655" spans="1:10" ht="12.75" customHeight="1">
      <c r="A655" s="288" t="s">
        <v>156</v>
      </c>
      <c r="B655" s="197"/>
      <c r="C655" s="197"/>
      <c r="D655" s="197"/>
      <c r="E655" s="197"/>
      <c r="F655" s="197"/>
      <c r="G655" s="197"/>
      <c r="H655" s="197"/>
      <c r="I655" s="197"/>
      <c r="J655" s="198"/>
    </row>
    <row r="656" spans="1:10" ht="12.75" customHeight="1">
      <c r="A656" s="281" t="s">
        <v>157</v>
      </c>
      <c r="B656" s="205"/>
      <c r="C656" s="205"/>
      <c r="D656" s="205"/>
      <c r="E656" s="205"/>
      <c r="F656" s="205"/>
      <c r="G656" s="205"/>
      <c r="H656" s="205"/>
      <c r="I656" s="205"/>
      <c r="J656" s="206"/>
    </row>
    <row r="657" spans="1:10" ht="12.75" customHeight="1">
      <c r="A657" s="222" t="s">
        <v>1031</v>
      </c>
      <c r="B657" s="177"/>
      <c r="C657" s="177"/>
      <c r="D657" s="177"/>
      <c r="E657" s="177"/>
      <c r="F657" s="177"/>
      <c r="G657" s="177"/>
      <c r="H657" s="177"/>
      <c r="I657" s="177"/>
      <c r="J657" s="178"/>
    </row>
    <row r="658" spans="1:10" ht="12.75" customHeight="1">
      <c r="A658" s="172"/>
      <c r="B658" s="183"/>
      <c r="C658" s="183"/>
      <c r="D658" s="183"/>
      <c r="E658" s="183"/>
      <c r="F658" s="183"/>
      <c r="G658" s="183"/>
      <c r="H658" s="183"/>
      <c r="I658" s="183"/>
      <c r="J658" s="184"/>
    </row>
    <row r="659" spans="1:10" ht="12.75" customHeight="1">
      <c r="A659" s="172"/>
      <c r="B659" s="183"/>
      <c r="C659" s="183"/>
      <c r="D659" s="183"/>
      <c r="E659" s="183"/>
      <c r="F659" s="183"/>
      <c r="G659" s="183"/>
      <c r="H659" s="183"/>
      <c r="I659" s="183"/>
      <c r="J659" s="184"/>
    </row>
    <row r="660" spans="1:10" ht="12.75" customHeight="1">
      <c r="A660" s="172"/>
      <c r="B660" s="183"/>
      <c r="C660" s="183"/>
      <c r="D660" s="183"/>
      <c r="E660" s="183"/>
      <c r="F660" s="183"/>
      <c r="G660" s="183"/>
      <c r="H660" s="183"/>
      <c r="I660" s="183"/>
      <c r="J660" s="184"/>
    </row>
    <row r="661" spans="1:10" ht="12.75" customHeight="1">
      <c r="A661" s="172"/>
      <c r="B661" s="183"/>
      <c r="C661" s="183"/>
      <c r="D661" s="183"/>
      <c r="E661" s="183"/>
      <c r="F661" s="183"/>
      <c r="G661" s="183"/>
      <c r="H661" s="183"/>
      <c r="I661" s="183"/>
      <c r="J661" s="184"/>
    </row>
    <row r="662" spans="1:10" ht="12.75" customHeight="1">
      <c r="A662" s="172"/>
      <c r="B662" s="183"/>
      <c r="C662" s="183"/>
      <c r="D662" s="183"/>
      <c r="E662" s="183"/>
      <c r="F662" s="183"/>
      <c r="G662" s="183"/>
      <c r="H662" s="183"/>
      <c r="I662" s="183"/>
      <c r="J662" s="184"/>
    </row>
    <row r="663" spans="1:10" ht="12.75" customHeight="1">
      <c r="A663" s="172"/>
      <c r="B663" s="183"/>
      <c r="C663" s="183"/>
      <c r="D663" s="183"/>
      <c r="E663" s="183"/>
      <c r="F663" s="183"/>
      <c r="G663" s="183"/>
      <c r="H663" s="183"/>
      <c r="I663" s="183"/>
      <c r="J663" s="184"/>
    </row>
    <row r="664" spans="1:10" ht="12.75" customHeight="1">
      <c r="A664" s="172"/>
      <c r="B664" s="183"/>
      <c r="C664" s="183"/>
      <c r="D664" s="183"/>
      <c r="E664" s="183"/>
      <c r="F664" s="183"/>
      <c r="G664" s="183"/>
      <c r="H664" s="183"/>
      <c r="I664" s="183"/>
      <c r="J664" s="184"/>
    </row>
    <row r="665" spans="1:10" ht="12.75" customHeight="1">
      <c r="A665" s="172"/>
      <c r="B665" s="183"/>
      <c r="C665" s="183"/>
      <c r="D665" s="183"/>
      <c r="E665" s="183"/>
      <c r="F665" s="183"/>
      <c r="G665" s="183"/>
      <c r="H665" s="183"/>
      <c r="I665" s="183"/>
      <c r="J665" s="184"/>
    </row>
    <row r="666" spans="1:10" ht="12.75" customHeight="1">
      <c r="A666" s="172"/>
      <c r="B666" s="183"/>
      <c r="C666" s="183"/>
      <c r="D666" s="183"/>
      <c r="E666" s="183"/>
      <c r="F666" s="183"/>
      <c r="G666" s="183"/>
      <c r="H666" s="183"/>
      <c r="I666" s="183"/>
      <c r="J666" s="184"/>
    </row>
    <row r="667" spans="1:10" ht="12.75" customHeight="1">
      <c r="A667" s="172"/>
      <c r="B667" s="183"/>
      <c r="C667" s="183"/>
      <c r="D667" s="183"/>
      <c r="E667" s="183"/>
      <c r="F667" s="183"/>
      <c r="G667" s="183"/>
      <c r="H667" s="183"/>
      <c r="I667" s="183"/>
      <c r="J667" s="184"/>
    </row>
    <row r="668" spans="1:10" ht="12.75" customHeight="1">
      <c r="A668" s="172"/>
      <c r="B668" s="183"/>
      <c r="C668" s="183"/>
      <c r="D668" s="183"/>
      <c r="E668" s="183"/>
      <c r="F668" s="183"/>
      <c r="G668" s="183"/>
      <c r="H668" s="183"/>
      <c r="I668" s="183"/>
      <c r="J668" s="184"/>
    </row>
    <row r="669" spans="1:10" ht="12.75" customHeight="1">
      <c r="A669" s="172"/>
      <c r="B669" s="183"/>
      <c r="C669" s="183"/>
      <c r="D669" s="183"/>
      <c r="E669" s="183"/>
      <c r="F669" s="183"/>
      <c r="G669" s="183"/>
      <c r="H669" s="183"/>
      <c r="I669" s="183"/>
      <c r="J669" s="184"/>
    </row>
    <row r="670" spans="1:10" ht="12.75" customHeight="1">
      <c r="A670" s="172"/>
      <c r="B670" s="183"/>
      <c r="C670" s="183"/>
      <c r="D670" s="183"/>
      <c r="E670" s="183"/>
      <c r="F670" s="183"/>
      <c r="G670" s="183"/>
      <c r="H670" s="183"/>
      <c r="I670" s="183"/>
      <c r="J670" s="184"/>
    </row>
    <row r="671" spans="1:10" ht="12.75" customHeight="1">
      <c r="A671" s="172"/>
      <c r="B671" s="183"/>
      <c r="C671" s="183"/>
      <c r="D671" s="183"/>
      <c r="E671" s="183"/>
      <c r="F671" s="183"/>
      <c r="G671" s="183"/>
      <c r="H671" s="183"/>
      <c r="I671" s="183"/>
      <c r="J671" s="184"/>
    </row>
    <row r="672" spans="1:10" ht="12.75" customHeight="1">
      <c r="A672" s="172"/>
      <c r="B672" s="183"/>
      <c r="C672" s="183"/>
      <c r="D672" s="183"/>
      <c r="E672" s="183"/>
      <c r="F672" s="183"/>
      <c r="G672" s="183"/>
      <c r="H672" s="183"/>
      <c r="I672" s="183"/>
      <c r="J672" s="184"/>
    </row>
    <row r="673" spans="1:10" ht="12.75" customHeight="1">
      <c r="A673" s="172"/>
      <c r="B673" s="183"/>
      <c r="C673" s="183"/>
      <c r="D673" s="183"/>
      <c r="E673" s="183"/>
      <c r="F673" s="183"/>
      <c r="G673" s="183"/>
      <c r="H673" s="183"/>
      <c r="I673" s="183"/>
      <c r="J673" s="184"/>
    </row>
    <row r="674" spans="1:10" ht="12.75" customHeight="1">
      <c r="A674" s="172"/>
      <c r="B674" s="183"/>
      <c r="C674" s="183"/>
      <c r="D674" s="183"/>
      <c r="E674" s="183"/>
      <c r="F674" s="183"/>
      <c r="G674" s="183"/>
      <c r="H674" s="183"/>
      <c r="I674" s="183"/>
      <c r="J674" s="184"/>
    </row>
    <row r="675" spans="1:10" ht="12.75" customHeight="1">
      <c r="A675" s="172"/>
      <c r="B675" s="183"/>
      <c r="C675" s="183"/>
      <c r="D675" s="183"/>
      <c r="E675" s="183"/>
      <c r="F675" s="183"/>
      <c r="G675" s="183"/>
      <c r="H675" s="183"/>
      <c r="I675" s="183"/>
      <c r="J675" s="184"/>
    </row>
    <row r="676" spans="1:10" ht="12.75" customHeight="1">
      <c r="A676" s="172"/>
      <c r="B676" s="183"/>
      <c r="C676" s="183"/>
      <c r="D676" s="183"/>
      <c r="E676" s="183"/>
      <c r="F676" s="183"/>
      <c r="G676" s="183"/>
      <c r="H676" s="183"/>
      <c r="I676" s="183"/>
      <c r="J676" s="184"/>
    </row>
    <row r="677" spans="1:10" ht="12.75" customHeight="1">
      <c r="A677" s="172"/>
      <c r="B677" s="183"/>
      <c r="C677" s="183"/>
      <c r="D677" s="183"/>
      <c r="E677" s="183"/>
      <c r="F677" s="183"/>
      <c r="G677" s="183"/>
      <c r="H677" s="183"/>
      <c r="I677" s="183"/>
      <c r="J677" s="184"/>
    </row>
    <row r="678" spans="1:10" ht="12.75" customHeight="1">
      <c r="A678" s="172"/>
      <c r="B678" s="183"/>
      <c r="C678" s="183"/>
      <c r="D678" s="183"/>
      <c r="E678" s="183"/>
      <c r="F678" s="183"/>
      <c r="G678" s="183"/>
      <c r="H678" s="183"/>
      <c r="I678" s="183"/>
      <c r="J678" s="184"/>
    </row>
    <row r="679" spans="1:10" ht="12.75" customHeight="1">
      <c r="A679" s="172"/>
      <c r="B679" s="183"/>
      <c r="C679" s="183"/>
      <c r="D679" s="183"/>
      <c r="E679" s="183"/>
      <c r="F679" s="183"/>
      <c r="G679" s="183"/>
      <c r="H679" s="183"/>
      <c r="I679" s="183"/>
      <c r="J679" s="184"/>
    </row>
    <row r="680" spans="1:10" ht="12.75" customHeight="1">
      <c r="A680" s="172"/>
      <c r="B680" s="183"/>
      <c r="C680" s="183"/>
      <c r="D680" s="183"/>
      <c r="E680" s="183"/>
      <c r="F680" s="183"/>
      <c r="G680" s="183"/>
      <c r="H680" s="183"/>
      <c r="I680" s="183"/>
      <c r="J680" s="184"/>
    </row>
    <row r="681" spans="1:10" ht="12.75" customHeight="1">
      <c r="A681" s="172"/>
      <c r="B681" s="183"/>
      <c r="C681" s="183"/>
      <c r="D681" s="183"/>
      <c r="E681" s="183"/>
      <c r="F681" s="183"/>
      <c r="G681" s="183"/>
      <c r="H681" s="183"/>
      <c r="I681" s="183"/>
      <c r="J681" s="184"/>
    </row>
    <row r="682" spans="1:10" ht="12.75" customHeight="1">
      <c r="A682" s="172"/>
      <c r="B682" s="183"/>
      <c r="C682" s="183"/>
      <c r="D682" s="183"/>
      <c r="E682" s="183"/>
      <c r="F682" s="183"/>
      <c r="G682" s="183"/>
      <c r="H682" s="183"/>
      <c r="I682" s="183"/>
      <c r="J682" s="184"/>
    </row>
    <row r="683" spans="1:10" ht="12.75" customHeight="1">
      <c r="A683" s="172"/>
      <c r="B683" s="183"/>
      <c r="C683" s="183"/>
      <c r="D683" s="183"/>
      <c r="E683" s="183"/>
      <c r="F683" s="183"/>
      <c r="G683" s="183"/>
      <c r="H683" s="183"/>
      <c r="I683" s="183"/>
      <c r="J683" s="184"/>
    </row>
    <row r="684" spans="1:10" ht="12.75" customHeight="1">
      <c r="A684" s="172"/>
      <c r="B684" s="183"/>
      <c r="C684" s="183"/>
      <c r="D684" s="183"/>
      <c r="E684" s="183"/>
      <c r="F684" s="183"/>
      <c r="G684" s="183"/>
      <c r="H684" s="183"/>
      <c r="I684" s="183"/>
      <c r="J684" s="184"/>
    </row>
    <row r="685" spans="1:10" ht="12.75" customHeight="1">
      <c r="A685" s="172"/>
      <c r="B685" s="183"/>
      <c r="C685" s="183"/>
      <c r="D685" s="183"/>
      <c r="E685" s="183"/>
      <c r="F685" s="183"/>
      <c r="G685" s="183"/>
      <c r="H685" s="183"/>
      <c r="I685" s="183"/>
      <c r="J685" s="184"/>
    </row>
    <row r="686" spans="1:10" ht="12.75" customHeight="1">
      <c r="A686" s="172"/>
      <c r="B686" s="183"/>
      <c r="C686" s="183"/>
      <c r="D686" s="183"/>
      <c r="E686" s="183"/>
      <c r="F686" s="183"/>
      <c r="G686" s="183"/>
      <c r="H686" s="183"/>
      <c r="I686" s="183"/>
      <c r="J686" s="184"/>
    </row>
    <row r="687" spans="1:10" ht="12.75" customHeight="1">
      <c r="A687" s="172"/>
      <c r="B687" s="183"/>
      <c r="C687" s="183"/>
      <c r="D687" s="183"/>
      <c r="E687" s="183"/>
      <c r="F687" s="183"/>
      <c r="G687" s="183"/>
      <c r="H687" s="183"/>
      <c r="I687" s="183"/>
      <c r="J687" s="184"/>
    </row>
    <row r="688" spans="1:10" ht="12.75" customHeight="1">
      <c r="A688" s="172"/>
      <c r="B688" s="183"/>
      <c r="C688" s="183"/>
      <c r="D688" s="183"/>
      <c r="E688" s="183"/>
      <c r="F688" s="183"/>
      <c r="G688" s="183"/>
      <c r="H688" s="183"/>
      <c r="I688" s="183"/>
      <c r="J688" s="184"/>
    </row>
    <row r="689" spans="1:10" ht="12.75" customHeight="1">
      <c r="A689" s="172"/>
      <c r="B689" s="183"/>
      <c r="C689" s="183"/>
      <c r="D689" s="183"/>
      <c r="E689" s="183"/>
      <c r="F689" s="183"/>
      <c r="G689" s="183"/>
      <c r="H689" s="183"/>
      <c r="I689" s="183"/>
      <c r="J689" s="184"/>
    </row>
    <row r="690" spans="1:10" ht="12.75" customHeight="1">
      <c r="A690" s="172"/>
      <c r="B690" s="183"/>
      <c r="C690" s="183"/>
      <c r="D690" s="183"/>
      <c r="E690" s="183"/>
      <c r="F690" s="183"/>
      <c r="G690" s="183"/>
      <c r="H690" s="183"/>
      <c r="I690" s="183"/>
      <c r="J690" s="184"/>
    </row>
    <row r="691" spans="1:10" ht="12.75" customHeight="1">
      <c r="A691" s="174"/>
      <c r="B691" s="193"/>
      <c r="C691" s="193"/>
      <c r="D691" s="193"/>
      <c r="E691" s="193"/>
      <c r="F691" s="193"/>
      <c r="G691" s="193"/>
      <c r="H691" s="193"/>
      <c r="I691" s="193"/>
      <c r="J691" s="194"/>
    </row>
    <row r="692" spans="1:10" ht="12.75" customHeight="1"/>
    <row r="693" spans="1:10" ht="12.75" customHeight="1">
      <c r="A693" s="229" t="s">
        <v>65</v>
      </c>
      <c r="B693" s="167"/>
      <c r="C693" s="167"/>
      <c r="D693" s="167"/>
      <c r="E693" s="167"/>
      <c r="F693" s="167"/>
      <c r="G693" s="209"/>
      <c r="H693" s="230" t="str">
        <f>'CONTACT INFORMATION'!$A$24</f>
        <v>Los Angeles</v>
      </c>
      <c r="I693" s="167"/>
      <c r="J693" s="168"/>
    </row>
    <row r="694" spans="1:10" ht="7.5" customHeight="1">
      <c r="A694" s="117"/>
      <c r="B694" s="117"/>
      <c r="C694" s="117"/>
      <c r="D694" s="117"/>
      <c r="E694" s="117"/>
      <c r="F694" s="117"/>
      <c r="G694" s="117"/>
      <c r="H694" s="117"/>
      <c r="I694" s="117"/>
      <c r="J694" s="117"/>
    </row>
    <row r="695" spans="1:10" ht="12.75" customHeight="1">
      <c r="A695" s="273" t="s">
        <v>177</v>
      </c>
      <c r="B695" s="167"/>
      <c r="C695" s="167"/>
      <c r="D695" s="167"/>
      <c r="E695" s="167"/>
      <c r="F695" s="167"/>
      <c r="G695" s="167"/>
      <c r="H695" s="167"/>
      <c r="I695" s="167"/>
      <c r="J695" s="168"/>
    </row>
    <row r="696" spans="1:10" ht="12.75" customHeight="1">
      <c r="A696" s="274" t="s">
        <v>140</v>
      </c>
      <c r="B696" s="189"/>
      <c r="C696" s="189"/>
      <c r="D696" s="190"/>
      <c r="E696" s="303" t="s">
        <v>965</v>
      </c>
      <c r="F696" s="177"/>
      <c r="G696" s="177"/>
      <c r="H696" s="177"/>
      <c r="I696" s="177"/>
      <c r="J696" s="178"/>
    </row>
    <row r="697" spans="1:10" ht="12.75" customHeight="1">
      <c r="A697" s="276" t="s">
        <v>163</v>
      </c>
      <c r="B697" s="205"/>
      <c r="C697" s="205"/>
      <c r="D697" s="206"/>
      <c r="E697" s="174"/>
      <c r="F697" s="193"/>
      <c r="G697" s="193"/>
      <c r="H697" s="193"/>
      <c r="I697" s="193"/>
      <c r="J697" s="194"/>
    </row>
    <row r="698" spans="1:10" ht="12.75" customHeight="1">
      <c r="A698" s="260" t="s">
        <v>178</v>
      </c>
      <c r="B698" s="167"/>
      <c r="C698" s="167"/>
      <c r="D698" s="168"/>
      <c r="E698" s="243"/>
      <c r="F698" s="167"/>
      <c r="G698" s="167"/>
      <c r="H698" s="167"/>
      <c r="I698" s="167"/>
      <c r="J698" s="168"/>
    </row>
    <row r="699" spans="1:10" ht="27" customHeight="1">
      <c r="A699" s="118"/>
      <c r="B699" s="114"/>
      <c r="C699" s="114"/>
      <c r="D699" s="114"/>
      <c r="E699" s="277" t="s">
        <v>143</v>
      </c>
      <c r="F699" s="193"/>
      <c r="G699" s="277" t="s">
        <v>144</v>
      </c>
      <c r="H699" s="193"/>
      <c r="I699" s="278" t="s">
        <v>145</v>
      </c>
      <c r="J699" s="194"/>
    </row>
    <row r="700" spans="1:10" ht="12.75" customHeight="1">
      <c r="A700" s="242" t="s">
        <v>146</v>
      </c>
      <c r="B700" s="167"/>
      <c r="C700" s="167"/>
      <c r="D700" s="168"/>
      <c r="E700" s="261"/>
      <c r="F700" s="168"/>
      <c r="G700" s="261"/>
      <c r="H700" s="168"/>
      <c r="I700" s="262"/>
      <c r="J700" s="168"/>
    </row>
    <row r="701" spans="1:10" ht="12.75" customHeight="1">
      <c r="A701" s="263" t="s">
        <v>147</v>
      </c>
      <c r="B701" s="167"/>
      <c r="C701" s="167"/>
      <c r="D701" s="168"/>
      <c r="E701" s="264"/>
      <c r="F701" s="168"/>
      <c r="G701" s="279"/>
      <c r="H701" s="168"/>
      <c r="I701" s="280"/>
      <c r="J701" s="168"/>
    </row>
    <row r="702" spans="1:10" ht="12.75" customHeight="1">
      <c r="A702" s="242" t="s">
        <v>148</v>
      </c>
      <c r="B702" s="167"/>
      <c r="C702" s="167"/>
      <c r="D702" s="168"/>
      <c r="E702" s="261">
        <v>1485.52</v>
      </c>
      <c r="F702" s="168"/>
      <c r="G702" s="261"/>
      <c r="H702" s="168"/>
      <c r="I702" s="262"/>
      <c r="J702" s="168"/>
    </row>
    <row r="703" spans="1:10" ht="12.75" customHeight="1">
      <c r="A703" s="263" t="s">
        <v>149</v>
      </c>
      <c r="B703" s="167"/>
      <c r="C703" s="167"/>
      <c r="D703" s="168"/>
      <c r="E703" s="264">
        <v>112595.08</v>
      </c>
      <c r="F703" s="168"/>
      <c r="G703" s="279"/>
      <c r="H703" s="168"/>
      <c r="I703" s="280"/>
      <c r="J703" s="168"/>
    </row>
    <row r="704" spans="1:10" ht="12.75" customHeight="1">
      <c r="A704" s="242" t="s">
        <v>150</v>
      </c>
      <c r="B704" s="167"/>
      <c r="C704" s="167"/>
      <c r="D704" s="168"/>
      <c r="E704" s="261"/>
      <c r="F704" s="168"/>
      <c r="G704" s="261"/>
      <c r="H704" s="168"/>
      <c r="I704" s="262"/>
      <c r="J704" s="168"/>
    </row>
    <row r="705" spans="1:10" ht="12.75" customHeight="1">
      <c r="A705" s="263" t="s">
        <v>151</v>
      </c>
      <c r="B705" s="167"/>
      <c r="C705" s="167"/>
      <c r="D705" s="168"/>
      <c r="E705" s="264">
        <v>425.87</v>
      </c>
      <c r="F705" s="168"/>
      <c r="G705" s="279"/>
      <c r="H705" s="168"/>
      <c r="I705" s="280"/>
      <c r="J705" s="168"/>
    </row>
    <row r="706" spans="1:10" ht="12.75" customHeight="1">
      <c r="A706" s="242" t="s">
        <v>152</v>
      </c>
      <c r="B706" s="167"/>
      <c r="C706" s="167"/>
      <c r="D706" s="168"/>
      <c r="E706" s="283"/>
      <c r="F706" s="168"/>
      <c r="G706" s="283"/>
      <c r="H706" s="168"/>
      <c r="I706" s="284"/>
      <c r="J706" s="168"/>
    </row>
    <row r="707" spans="1:10" ht="12.75" customHeight="1">
      <c r="A707" s="291" t="s">
        <v>959</v>
      </c>
      <c r="B707" s="292"/>
      <c r="C707" s="292"/>
      <c r="D707" s="293"/>
      <c r="E707" s="264">
        <v>2272.37</v>
      </c>
      <c r="F707" s="168"/>
      <c r="G707" s="279"/>
      <c r="H707" s="168"/>
      <c r="I707" s="279"/>
      <c r="J707" s="168"/>
    </row>
    <row r="708" spans="1:10" ht="12.75" customHeight="1">
      <c r="A708" s="291" t="s">
        <v>960</v>
      </c>
      <c r="B708" s="292"/>
      <c r="C708" s="292"/>
      <c r="D708" s="293"/>
      <c r="E708" s="264">
        <v>708.05000000000007</v>
      </c>
      <c r="F708" s="168"/>
      <c r="G708" s="279"/>
      <c r="H708" s="168"/>
      <c r="I708" s="279"/>
      <c r="J708" s="168"/>
    </row>
    <row r="709" spans="1:10" ht="12.75" customHeight="1">
      <c r="A709" s="285"/>
      <c r="B709" s="167"/>
      <c r="C709" s="167"/>
      <c r="D709" s="168"/>
      <c r="E709" s="264"/>
      <c r="F709" s="168"/>
      <c r="G709" s="279"/>
      <c r="H709" s="168"/>
      <c r="I709" s="279"/>
      <c r="J709" s="168"/>
    </row>
    <row r="710" spans="1:10" ht="12.75" customHeight="1">
      <c r="A710" s="244" t="s">
        <v>153</v>
      </c>
      <c r="B710" s="167"/>
      <c r="C710" s="167"/>
      <c r="D710" s="168"/>
      <c r="E710" s="286">
        <f>SUM(E700:E709)</f>
        <v>117486.89</v>
      </c>
      <c r="F710" s="168"/>
      <c r="G710" s="286">
        <f>SUM(G700:G709)</f>
        <v>0</v>
      </c>
      <c r="H710" s="168"/>
      <c r="I710" s="286">
        <f>SUM(I700:I709)</f>
        <v>0</v>
      </c>
      <c r="J710" s="168"/>
    </row>
    <row r="711" spans="1:10" ht="12.75" customHeight="1">
      <c r="A711" s="287" t="s">
        <v>154</v>
      </c>
      <c r="B711" s="189"/>
      <c r="C711" s="189"/>
      <c r="D711" s="189"/>
      <c r="E711" s="189"/>
      <c r="F711" s="189"/>
      <c r="G711" s="189"/>
      <c r="H711" s="189"/>
      <c r="I711" s="189"/>
      <c r="J711" s="190"/>
    </row>
    <row r="712" spans="1:10" ht="12.75" customHeight="1">
      <c r="A712" s="288" t="s">
        <v>155</v>
      </c>
      <c r="B712" s="197"/>
      <c r="C712" s="197"/>
      <c r="D712" s="197"/>
      <c r="E712" s="197"/>
      <c r="F712" s="197"/>
      <c r="G712" s="197"/>
      <c r="H712" s="197"/>
      <c r="I712" s="197"/>
      <c r="J712" s="198"/>
    </row>
    <row r="713" spans="1:10" ht="12.75" customHeight="1">
      <c r="A713" s="288" t="s">
        <v>156</v>
      </c>
      <c r="B713" s="197"/>
      <c r="C713" s="197"/>
      <c r="D713" s="197"/>
      <c r="E713" s="197"/>
      <c r="F713" s="197"/>
      <c r="G713" s="197"/>
      <c r="H713" s="197"/>
      <c r="I713" s="197"/>
      <c r="J713" s="198"/>
    </row>
    <row r="714" spans="1:10" ht="12.75" customHeight="1">
      <c r="A714" s="281" t="s">
        <v>157</v>
      </c>
      <c r="B714" s="205"/>
      <c r="C714" s="205"/>
      <c r="D714" s="205"/>
      <c r="E714" s="205"/>
      <c r="F714" s="205"/>
      <c r="G714" s="205"/>
      <c r="H714" s="205"/>
      <c r="I714" s="205"/>
      <c r="J714" s="206"/>
    </row>
    <row r="715" spans="1:10" ht="12.75" customHeight="1">
      <c r="A715" s="222" t="s">
        <v>1013</v>
      </c>
      <c r="B715" s="177"/>
      <c r="C715" s="177"/>
      <c r="D715" s="177"/>
      <c r="E715" s="177"/>
      <c r="F715" s="177"/>
      <c r="G715" s="177"/>
      <c r="H715" s="177"/>
      <c r="I715" s="177"/>
      <c r="J715" s="178"/>
    </row>
    <row r="716" spans="1:10" ht="12.75" customHeight="1">
      <c r="A716" s="172"/>
      <c r="B716" s="183"/>
      <c r="C716" s="183"/>
      <c r="D716" s="183"/>
      <c r="E716" s="183"/>
      <c r="F716" s="183"/>
      <c r="G716" s="183"/>
      <c r="H716" s="183"/>
      <c r="I716" s="183"/>
      <c r="J716" s="184"/>
    </row>
    <row r="717" spans="1:10" ht="12.75" customHeight="1">
      <c r="A717" s="172"/>
      <c r="B717" s="183"/>
      <c r="C717" s="183"/>
      <c r="D717" s="183"/>
      <c r="E717" s="183"/>
      <c r="F717" s="183"/>
      <c r="G717" s="183"/>
      <c r="H717" s="183"/>
      <c r="I717" s="183"/>
      <c r="J717" s="184"/>
    </row>
    <row r="718" spans="1:10" ht="12.75" customHeight="1">
      <c r="A718" s="172"/>
      <c r="B718" s="183"/>
      <c r="C718" s="183"/>
      <c r="D718" s="183"/>
      <c r="E718" s="183"/>
      <c r="F718" s="183"/>
      <c r="G718" s="183"/>
      <c r="H718" s="183"/>
      <c r="I718" s="183"/>
      <c r="J718" s="184"/>
    </row>
    <row r="719" spans="1:10" ht="12.75" customHeight="1">
      <c r="A719" s="172"/>
      <c r="B719" s="183"/>
      <c r="C719" s="183"/>
      <c r="D719" s="183"/>
      <c r="E719" s="183"/>
      <c r="F719" s="183"/>
      <c r="G719" s="183"/>
      <c r="H719" s="183"/>
      <c r="I719" s="183"/>
      <c r="J719" s="184"/>
    </row>
    <row r="720" spans="1:10" ht="12.75" customHeight="1">
      <c r="A720" s="172"/>
      <c r="B720" s="183"/>
      <c r="C720" s="183"/>
      <c r="D720" s="183"/>
      <c r="E720" s="183"/>
      <c r="F720" s="183"/>
      <c r="G720" s="183"/>
      <c r="H720" s="183"/>
      <c r="I720" s="183"/>
      <c r="J720" s="184"/>
    </row>
    <row r="721" spans="1:10" ht="12.75" customHeight="1">
      <c r="A721" s="172"/>
      <c r="B721" s="183"/>
      <c r="C721" s="183"/>
      <c r="D721" s="183"/>
      <c r="E721" s="183"/>
      <c r="F721" s="183"/>
      <c r="G721" s="183"/>
      <c r="H721" s="183"/>
      <c r="I721" s="183"/>
      <c r="J721" s="184"/>
    </row>
    <row r="722" spans="1:10" ht="12.75" customHeight="1">
      <c r="A722" s="172"/>
      <c r="B722" s="183"/>
      <c r="C722" s="183"/>
      <c r="D722" s="183"/>
      <c r="E722" s="183"/>
      <c r="F722" s="183"/>
      <c r="G722" s="183"/>
      <c r="H722" s="183"/>
      <c r="I722" s="183"/>
      <c r="J722" s="184"/>
    </row>
    <row r="723" spans="1:10" ht="12.75" customHeight="1">
      <c r="A723" s="172"/>
      <c r="B723" s="183"/>
      <c r="C723" s="183"/>
      <c r="D723" s="183"/>
      <c r="E723" s="183"/>
      <c r="F723" s="183"/>
      <c r="G723" s="183"/>
      <c r="H723" s="183"/>
      <c r="I723" s="183"/>
      <c r="J723" s="184"/>
    </row>
    <row r="724" spans="1:10" ht="12.75" customHeight="1">
      <c r="A724" s="172"/>
      <c r="B724" s="183"/>
      <c r="C724" s="183"/>
      <c r="D724" s="183"/>
      <c r="E724" s="183"/>
      <c r="F724" s="183"/>
      <c r="G724" s="183"/>
      <c r="H724" s="183"/>
      <c r="I724" s="183"/>
      <c r="J724" s="184"/>
    </row>
    <row r="725" spans="1:10" ht="12.75" customHeight="1">
      <c r="A725" s="172"/>
      <c r="B725" s="183"/>
      <c r="C725" s="183"/>
      <c r="D725" s="183"/>
      <c r="E725" s="183"/>
      <c r="F725" s="183"/>
      <c r="G725" s="183"/>
      <c r="H725" s="183"/>
      <c r="I725" s="183"/>
      <c r="J725" s="184"/>
    </row>
    <row r="726" spans="1:10" ht="12.75" customHeight="1">
      <c r="A726" s="172"/>
      <c r="B726" s="183"/>
      <c r="C726" s="183"/>
      <c r="D726" s="183"/>
      <c r="E726" s="183"/>
      <c r="F726" s="183"/>
      <c r="G726" s="183"/>
      <c r="H726" s="183"/>
      <c r="I726" s="183"/>
      <c r="J726" s="184"/>
    </row>
    <row r="727" spans="1:10" ht="12.75" customHeight="1">
      <c r="A727" s="172"/>
      <c r="B727" s="183"/>
      <c r="C727" s="183"/>
      <c r="D727" s="183"/>
      <c r="E727" s="183"/>
      <c r="F727" s="183"/>
      <c r="G727" s="183"/>
      <c r="H727" s="183"/>
      <c r="I727" s="183"/>
      <c r="J727" s="184"/>
    </row>
    <row r="728" spans="1:10" ht="12.75" customHeight="1">
      <c r="A728" s="172"/>
      <c r="B728" s="183"/>
      <c r="C728" s="183"/>
      <c r="D728" s="183"/>
      <c r="E728" s="183"/>
      <c r="F728" s="183"/>
      <c r="G728" s="183"/>
      <c r="H728" s="183"/>
      <c r="I728" s="183"/>
      <c r="J728" s="184"/>
    </row>
    <row r="729" spans="1:10" ht="12.75" customHeight="1">
      <c r="A729" s="172"/>
      <c r="B729" s="183"/>
      <c r="C729" s="183"/>
      <c r="D729" s="183"/>
      <c r="E729" s="183"/>
      <c r="F729" s="183"/>
      <c r="G729" s="183"/>
      <c r="H729" s="183"/>
      <c r="I729" s="183"/>
      <c r="J729" s="184"/>
    </row>
    <row r="730" spans="1:10" ht="12.75" customHeight="1">
      <c r="A730" s="172"/>
      <c r="B730" s="183"/>
      <c r="C730" s="183"/>
      <c r="D730" s="183"/>
      <c r="E730" s="183"/>
      <c r="F730" s="183"/>
      <c r="G730" s="183"/>
      <c r="H730" s="183"/>
      <c r="I730" s="183"/>
      <c r="J730" s="184"/>
    </row>
    <row r="731" spans="1:10" ht="12.75" customHeight="1">
      <c r="A731" s="172"/>
      <c r="B731" s="183"/>
      <c r="C731" s="183"/>
      <c r="D731" s="183"/>
      <c r="E731" s="183"/>
      <c r="F731" s="183"/>
      <c r="G731" s="183"/>
      <c r="H731" s="183"/>
      <c r="I731" s="183"/>
      <c r="J731" s="184"/>
    </row>
    <row r="732" spans="1:10" ht="12.75" customHeight="1">
      <c r="A732" s="172"/>
      <c r="B732" s="183"/>
      <c r="C732" s="183"/>
      <c r="D732" s="183"/>
      <c r="E732" s="183"/>
      <c r="F732" s="183"/>
      <c r="G732" s="183"/>
      <c r="H732" s="183"/>
      <c r="I732" s="183"/>
      <c r="J732" s="184"/>
    </row>
    <row r="733" spans="1:10" ht="12.75" customHeight="1">
      <c r="A733" s="172"/>
      <c r="B733" s="183"/>
      <c r="C733" s="183"/>
      <c r="D733" s="183"/>
      <c r="E733" s="183"/>
      <c r="F733" s="183"/>
      <c r="G733" s="183"/>
      <c r="H733" s="183"/>
      <c r="I733" s="183"/>
      <c r="J733" s="184"/>
    </row>
    <row r="734" spans="1:10" ht="12.75" customHeight="1">
      <c r="A734" s="172"/>
      <c r="B734" s="183"/>
      <c r="C734" s="183"/>
      <c r="D734" s="183"/>
      <c r="E734" s="183"/>
      <c r="F734" s="183"/>
      <c r="G734" s="183"/>
      <c r="H734" s="183"/>
      <c r="I734" s="183"/>
      <c r="J734" s="184"/>
    </row>
    <row r="735" spans="1:10" ht="12.75" customHeight="1">
      <c r="A735" s="172"/>
      <c r="B735" s="183"/>
      <c r="C735" s="183"/>
      <c r="D735" s="183"/>
      <c r="E735" s="183"/>
      <c r="F735" s="183"/>
      <c r="G735" s="183"/>
      <c r="H735" s="183"/>
      <c r="I735" s="183"/>
      <c r="J735" s="184"/>
    </row>
    <row r="736" spans="1:10" ht="12.75" customHeight="1">
      <c r="A736" s="172"/>
      <c r="B736" s="183"/>
      <c r="C736" s="183"/>
      <c r="D736" s="183"/>
      <c r="E736" s="183"/>
      <c r="F736" s="183"/>
      <c r="G736" s="183"/>
      <c r="H736" s="183"/>
      <c r="I736" s="183"/>
      <c r="J736" s="184"/>
    </row>
    <row r="737" spans="1:10" ht="12.75" customHeight="1">
      <c r="A737" s="172"/>
      <c r="B737" s="183"/>
      <c r="C737" s="183"/>
      <c r="D737" s="183"/>
      <c r="E737" s="183"/>
      <c r="F737" s="183"/>
      <c r="G737" s="183"/>
      <c r="H737" s="183"/>
      <c r="I737" s="183"/>
      <c r="J737" s="184"/>
    </row>
    <row r="738" spans="1:10" ht="12.75" customHeight="1">
      <c r="A738" s="172"/>
      <c r="B738" s="183"/>
      <c r="C738" s="183"/>
      <c r="D738" s="183"/>
      <c r="E738" s="183"/>
      <c r="F738" s="183"/>
      <c r="G738" s="183"/>
      <c r="H738" s="183"/>
      <c r="I738" s="183"/>
      <c r="J738" s="184"/>
    </row>
    <row r="739" spans="1:10" ht="12.75" customHeight="1">
      <c r="A739" s="172"/>
      <c r="B739" s="183"/>
      <c r="C739" s="183"/>
      <c r="D739" s="183"/>
      <c r="E739" s="183"/>
      <c r="F739" s="183"/>
      <c r="G739" s="183"/>
      <c r="H739" s="183"/>
      <c r="I739" s="183"/>
      <c r="J739" s="184"/>
    </row>
    <row r="740" spans="1:10" ht="12.75" customHeight="1">
      <c r="A740" s="172"/>
      <c r="B740" s="183"/>
      <c r="C740" s="183"/>
      <c r="D740" s="183"/>
      <c r="E740" s="183"/>
      <c r="F740" s="183"/>
      <c r="G740" s="183"/>
      <c r="H740" s="183"/>
      <c r="I740" s="183"/>
      <c r="J740" s="184"/>
    </row>
    <row r="741" spans="1:10" ht="12.75" customHeight="1">
      <c r="A741" s="172"/>
      <c r="B741" s="183"/>
      <c r="C741" s="183"/>
      <c r="D741" s="183"/>
      <c r="E741" s="183"/>
      <c r="F741" s="183"/>
      <c r="G741" s="183"/>
      <c r="H741" s="183"/>
      <c r="I741" s="183"/>
      <c r="J741" s="184"/>
    </row>
    <row r="742" spans="1:10" ht="12.75" customHeight="1">
      <c r="A742" s="172"/>
      <c r="B742" s="183"/>
      <c r="C742" s="183"/>
      <c r="D742" s="183"/>
      <c r="E742" s="183"/>
      <c r="F742" s="183"/>
      <c r="G742" s="183"/>
      <c r="H742" s="183"/>
      <c r="I742" s="183"/>
      <c r="J742" s="184"/>
    </row>
    <row r="743" spans="1:10" ht="12.75" customHeight="1">
      <c r="A743" s="172"/>
      <c r="B743" s="183"/>
      <c r="C743" s="183"/>
      <c r="D743" s="183"/>
      <c r="E743" s="183"/>
      <c r="F743" s="183"/>
      <c r="G743" s="183"/>
      <c r="H743" s="183"/>
      <c r="I743" s="183"/>
      <c r="J743" s="184"/>
    </row>
    <row r="744" spans="1:10" ht="12.75" customHeight="1">
      <c r="A744" s="172"/>
      <c r="B744" s="183"/>
      <c r="C744" s="183"/>
      <c r="D744" s="183"/>
      <c r="E744" s="183"/>
      <c r="F744" s="183"/>
      <c r="G744" s="183"/>
      <c r="H744" s="183"/>
      <c r="I744" s="183"/>
      <c r="J744" s="184"/>
    </row>
    <row r="745" spans="1:10" ht="12.75" customHeight="1">
      <c r="A745" s="172"/>
      <c r="B745" s="183"/>
      <c r="C745" s="183"/>
      <c r="D745" s="183"/>
      <c r="E745" s="183"/>
      <c r="F745" s="183"/>
      <c r="G745" s="183"/>
      <c r="H745" s="183"/>
      <c r="I745" s="183"/>
      <c r="J745" s="184"/>
    </row>
    <row r="746" spans="1:10" ht="12.75" customHeight="1">
      <c r="A746" s="172"/>
      <c r="B746" s="183"/>
      <c r="C746" s="183"/>
      <c r="D746" s="183"/>
      <c r="E746" s="183"/>
      <c r="F746" s="183"/>
      <c r="G746" s="183"/>
      <c r="H746" s="183"/>
      <c r="I746" s="183"/>
      <c r="J746" s="184"/>
    </row>
    <row r="747" spans="1:10" ht="12.75" customHeight="1">
      <c r="A747" s="172"/>
      <c r="B747" s="183"/>
      <c r="C747" s="183"/>
      <c r="D747" s="183"/>
      <c r="E747" s="183"/>
      <c r="F747" s="183"/>
      <c r="G747" s="183"/>
      <c r="H747" s="183"/>
      <c r="I747" s="183"/>
      <c r="J747" s="184"/>
    </row>
    <row r="748" spans="1:10" ht="12.75" customHeight="1">
      <c r="A748" s="172"/>
      <c r="B748" s="183"/>
      <c r="C748" s="183"/>
      <c r="D748" s="183"/>
      <c r="E748" s="183"/>
      <c r="F748" s="183"/>
      <c r="G748" s="183"/>
      <c r="H748" s="183"/>
      <c r="I748" s="183"/>
      <c r="J748" s="184"/>
    </row>
    <row r="749" spans="1:10" ht="12.75" customHeight="1">
      <c r="A749" s="174"/>
      <c r="B749" s="193"/>
      <c r="C749" s="193"/>
      <c r="D749" s="193"/>
      <c r="E749" s="193"/>
      <c r="F749" s="193"/>
      <c r="G749" s="193"/>
      <c r="H749" s="193"/>
      <c r="I749" s="193"/>
      <c r="J749" s="194"/>
    </row>
    <row r="750" spans="1:10" ht="12.75" customHeight="1"/>
    <row r="751" spans="1:10" ht="12.75" customHeight="1">
      <c r="A751" s="229" t="s">
        <v>65</v>
      </c>
      <c r="B751" s="167"/>
      <c r="C751" s="167"/>
      <c r="D751" s="167"/>
      <c r="E751" s="167"/>
      <c r="F751" s="167"/>
      <c r="G751" s="209"/>
      <c r="H751" s="230" t="str">
        <f>'CONTACT INFORMATION'!$A$24</f>
        <v>Los Angeles</v>
      </c>
      <c r="I751" s="167"/>
      <c r="J751" s="168"/>
    </row>
    <row r="752" spans="1:10" ht="7.5" customHeight="1">
      <c r="A752" s="117"/>
      <c r="B752" s="117"/>
      <c r="C752" s="117"/>
      <c r="D752" s="117"/>
      <c r="E752" s="117"/>
      <c r="F752" s="117"/>
      <c r="G752" s="117"/>
      <c r="H752" s="117"/>
      <c r="I752" s="117"/>
      <c r="J752" s="117"/>
    </row>
    <row r="753" spans="1:10" ht="12.75" customHeight="1">
      <c r="A753" s="273" t="s">
        <v>179</v>
      </c>
      <c r="B753" s="167"/>
      <c r="C753" s="167"/>
      <c r="D753" s="167"/>
      <c r="E753" s="167"/>
      <c r="F753" s="167"/>
      <c r="G753" s="167"/>
      <c r="H753" s="167"/>
      <c r="I753" s="167"/>
      <c r="J753" s="168"/>
    </row>
    <row r="754" spans="1:10" ht="12.75" customHeight="1">
      <c r="A754" s="274" t="s">
        <v>140</v>
      </c>
      <c r="B754" s="189"/>
      <c r="C754" s="189"/>
      <c r="D754" s="190"/>
      <c r="E754" s="300" t="s">
        <v>967</v>
      </c>
      <c r="F754" s="295"/>
      <c r="G754" s="295"/>
      <c r="H754" s="295"/>
      <c r="I754" s="295"/>
      <c r="J754" s="296"/>
    </row>
    <row r="755" spans="1:10" ht="12.75" customHeight="1">
      <c r="A755" s="276" t="s">
        <v>163</v>
      </c>
      <c r="B755" s="205"/>
      <c r="C755" s="205"/>
      <c r="D755" s="206"/>
      <c r="E755" s="297"/>
      <c r="F755" s="298"/>
      <c r="G755" s="298"/>
      <c r="H755" s="298"/>
      <c r="I755" s="298"/>
      <c r="J755" s="299"/>
    </row>
    <row r="756" spans="1:10" ht="12.75" customHeight="1">
      <c r="A756" s="260" t="s">
        <v>180</v>
      </c>
      <c r="B756" s="167"/>
      <c r="C756" s="167"/>
      <c r="D756" s="168"/>
      <c r="E756" s="243"/>
      <c r="F756" s="167"/>
      <c r="G756" s="167"/>
      <c r="H756" s="167"/>
      <c r="I756" s="167"/>
      <c r="J756" s="168"/>
    </row>
    <row r="757" spans="1:10" ht="27" customHeight="1">
      <c r="A757" s="118"/>
      <c r="B757" s="114"/>
      <c r="C757" s="114"/>
      <c r="D757" s="114"/>
      <c r="E757" s="277" t="s">
        <v>143</v>
      </c>
      <c r="F757" s="193"/>
      <c r="G757" s="277" t="s">
        <v>144</v>
      </c>
      <c r="H757" s="193"/>
      <c r="I757" s="278" t="s">
        <v>145</v>
      </c>
      <c r="J757" s="194"/>
    </row>
    <row r="758" spans="1:10" ht="12.75" customHeight="1">
      <c r="A758" s="242" t="s">
        <v>146</v>
      </c>
      <c r="B758" s="167"/>
      <c r="C758" s="167"/>
      <c r="D758" s="168"/>
      <c r="E758" s="261"/>
      <c r="F758" s="168"/>
      <c r="G758" s="261"/>
      <c r="H758" s="168"/>
      <c r="I758" s="262"/>
      <c r="J758" s="168"/>
    </row>
    <row r="759" spans="1:10" ht="12.75" customHeight="1">
      <c r="A759" s="263" t="s">
        <v>147</v>
      </c>
      <c r="B759" s="167"/>
      <c r="C759" s="167"/>
      <c r="D759" s="168"/>
      <c r="E759" s="264">
        <v>1336250.1299999999</v>
      </c>
      <c r="F759" s="168"/>
      <c r="G759" s="279"/>
      <c r="H759" s="168"/>
      <c r="I759" s="280"/>
      <c r="J759" s="168"/>
    </row>
    <row r="760" spans="1:10" ht="12.75" customHeight="1">
      <c r="A760" s="242" t="s">
        <v>148</v>
      </c>
      <c r="B760" s="167"/>
      <c r="C760" s="167"/>
      <c r="D760" s="168"/>
      <c r="E760" s="261">
        <v>20065.38</v>
      </c>
      <c r="F760" s="168"/>
      <c r="G760" s="261"/>
      <c r="H760" s="168"/>
      <c r="I760" s="262"/>
      <c r="J760" s="168"/>
    </row>
    <row r="761" spans="1:10" ht="12.75" customHeight="1">
      <c r="A761" s="263" t="s">
        <v>149</v>
      </c>
      <c r="B761" s="167"/>
      <c r="C761" s="167"/>
      <c r="D761" s="168"/>
      <c r="E761" s="264">
        <v>184606.43</v>
      </c>
      <c r="F761" s="168"/>
      <c r="G761" s="279"/>
      <c r="H761" s="168"/>
      <c r="I761" s="280"/>
      <c r="J761" s="168"/>
    </row>
    <row r="762" spans="1:10" ht="12.75" customHeight="1">
      <c r="A762" s="242" t="s">
        <v>150</v>
      </c>
      <c r="B762" s="167"/>
      <c r="C762" s="167"/>
      <c r="D762" s="168"/>
      <c r="E762" s="261"/>
      <c r="F762" s="168"/>
      <c r="G762" s="261"/>
      <c r="H762" s="168"/>
      <c r="I762" s="262"/>
      <c r="J762" s="168"/>
    </row>
    <row r="763" spans="1:10" ht="12.75" customHeight="1">
      <c r="A763" s="263" t="s">
        <v>151</v>
      </c>
      <c r="B763" s="167"/>
      <c r="C763" s="167"/>
      <c r="D763" s="168"/>
      <c r="E763" s="264">
        <v>5752.35</v>
      </c>
      <c r="F763" s="168"/>
      <c r="G763" s="279"/>
      <c r="H763" s="168"/>
      <c r="I763" s="280"/>
      <c r="J763" s="168"/>
    </row>
    <row r="764" spans="1:10" ht="12.75" customHeight="1">
      <c r="A764" s="242" t="s">
        <v>152</v>
      </c>
      <c r="B764" s="167"/>
      <c r="C764" s="167"/>
      <c r="D764" s="168"/>
      <c r="E764" s="283"/>
      <c r="F764" s="168"/>
      <c r="G764" s="283"/>
      <c r="H764" s="168"/>
      <c r="I764" s="284"/>
      <c r="J764" s="168"/>
    </row>
    <row r="765" spans="1:10" ht="12.75" customHeight="1">
      <c r="A765" s="291" t="s">
        <v>959</v>
      </c>
      <c r="B765" s="292"/>
      <c r="C765" s="292"/>
      <c r="D765" s="293"/>
      <c r="E765" s="264">
        <v>30693.63</v>
      </c>
      <c r="F765" s="168"/>
      <c r="G765" s="279"/>
      <c r="H765" s="168"/>
      <c r="I765" s="279"/>
      <c r="J765" s="168"/>
    </row>
    <row r="766" spans="1:10" ht="12.75" customHeight="1">
      <c r="A766" s="291" t="s">
        <v>960</v>
      </c>
      <c r="B766" s="292"/>
      <c r="C766" s="292"/>
      <c r="D766" s="293"/>
      <c r="E766" s="264">
        <v>9559.3700000000008</v>
      </c>
      <c r="F766" s="168"/>
      <c r="G766" s="279"/>
      <c r="H766" s="168"/>
      <c r="I766" s="279"/>
      <c r="J766" s="168"/>
    </row>
    <row r="767" spans="1:10" ht="12.75" customHeight="1">
      <c r="A767" s="285"/>
      <c r="B767" s="167"/>
      <c r="C767" s="167"/>
      <c r="D767" s="168"/>
      <c r="E767" s="264"/>
      <c r="F767" s="168"/>
      <c r="G767" s="279"/>
      <c r="H767" s="168"/>
      <c r="I767" s="279"/>
      <c r="J767" s="168"/>
    </row>
    <row r="768" spans="1:10" ht="12.75" customHeight="1">
      <c r="A768" s="244" t="s">
        <v>153</v>
      </c>
      <c r="B768" s="167"/>
      <c r="C768" s="167"/>
      <c r="D768" s="168"/>
      <c r="E768" s="286">
        <f>SUM(E758:E767)</f>
        <v>1586927.2899999998</v>
      </c>
      <c r="F768" s="168"/>
      <c r="G768" s="286">
        <f>SUM(G758:G767)</f>
        <v>0</v>
      </c>
      <c r="H768" s="168"/>
      <c r="I768" s="286">
        <f>SUM(I758:I767)</f>
        <v>0</v>
      </c>
      <c r="J768" s="168"/>
    </row>
    <row r="769" spans="1:10" ht="12.75" customHeight="1">
      <c r="A769" s="287" t="s">
        <v>154</v>
      </c>
      <c r="B769" s="189"/>
      <c r="C769" s="189"/>
      <c r="D769" s="189"/>
      <c r="E769" s="189"/>
      <c r="F769" s="189"/>
      <c r="G769" s="189"/>
      <c r="H769" s="189"/>
      <c r="I769" s="189"/>
      <c r="J769" s="190"/>
    </row>
    <row r="770" spans="1:10" ht="12.75" customHeight="1">
      <c r="A770" s="288" t="s">
        <v>155</v>
      </c>
      <c r="B770" s="197"/>
      <c r="C770" s="197"/>
      <c r="D770" s="197"/>
      <c r="E770" s="197"/>
      <c r="F770" s="197"/>
      <c r="G770" s="197"/>
      <c r="H770" s="197"/>
      <c r="I770" s="197"/>
      <c r="J770" s="198"/>
    </row>
    <row r="771" spans="1:10" ht="12.75" customHeight="1">
      <c r="A771" s="288" t="s">
        <v>156</v>
      </c>
      <c r="B771" s="197"/>
      <c r="C771" s="197"/>
      <c r="D771" s="197"/>
      <c r="E771" s="197"/>
      <c r="F771" s="197"/>
      <c r="G771" s="197"/>
      <c r="H771" s="197"/>
      <c r="I771" s="197"/>
      <c r="J771" s="198"/>
    </row>
    <row r="772" spans="1:10" ht="12.75" customHeight="1">
      <c r="A772" s="281" t="s">
        <v>157</v>
      </c>
      <c r="B772" s="205"/>
      <c r="C772" s="205"/>
      <c r="D772" s="205"/>
      <c r="E772" s="205"/>
      <c r="F772" s="205"/>
      <c r="G772" s="205"/>
      <c r="H772" s="205"/>
      <c r="I772" s="205"/>
      <c r="J772" s="206"/>
    </row>
    <row r="773" spans="1:10" ht="12.75" customHeight="1">
      <c r="A773" s="222" t="s">
        <v>1014</v>
      </c>
      <c r="B773" s="177"/>
      <c r="C773" s="177"/>
      <c r="D773" s="177"/>
      <c r="E773" s="177"/>
      <c r="F773" s="177"/>
      <c r="G773" s="177"/>
      <c r="H773" s="177"/>
      <c r="I773" s="177"/>
      <c r="J773" s="178"/>
    </row>
    <row r="774" spans="1:10" ht="12.75" customHeight="1">
      <c r="A774" s="172"/>
      <c r="B774" s="183"/>
      <c r="C774" s="183"/>
      <c r="D774" s="183"/>
      <c r="E774" s="183"/>
      <c r="F774" s="183"/>
      <c r="G774" s="183"/>
      <c r="H774" s="183"/>
      <c r="I774" s="183"/>
      <c r="J774" s="184"/>
    </row>
    <row r="775" spans="1:10" ht="12.75" customHeight="1">
      <c r="A775" s="172"/>
      <c r="B775" s="183"/>
      <c r="C775" s="183"/>
      <c r="D775" s="183"/>
      <c r="E775" s="183"/>
      <c r="F775" s="183"/>
      <c r="G775" s="183"/>
      <c r="H775" s="183"/>
      <c r="I775" s="183"/>
      <c r="J775" s="184"/>
    </row>
    <row r="776" spans="1:10" ht="12.75" customHeight="1">
      <c r="A776" s="172"/>
      <c r="B776" s="183"/>
      <c r="C776" s="183"/>
      <c r="D776" s="183"/>
      <c r="E776" s="183"/>
      <c r="F776" s="183"/>
      <c r="G776" s="183"/>
      <c r="H776" s="183"/>
      <c r="I776" s="183"/>
      <c r="J776" s="184"/>
    </row>
    <row r="777" spans="1:10" ht="12.75" customHeight="1">
      <c r="A777" s="172"/>
      <c r="B777" s="183"/>
      <c r="C777" s="183"/>
      <c r="D777" s="183"/>
      <c r="E777" s="183"/>
      <c r="F777" s="183"/>
      <c r="G777" s="183"/>
      <c r="H777" s="183"/>
      <c r="I777" s="183"/>
      <c r="J777" s="184"/>
    </row>
    <row r="778" spans="1:10" ht="12.75" customHeight="1">
      <c r="A778" s="172"/>
      <c r="B778" s="183"/>
      <c r="C778" s="183"/>
      <c r="D778" s="183"/>
      <c r="E778" s="183"/>
      <c r="F778" s="183"/>
      <c r="G778" s="183"/>
      <c r="H778" s="183"/>
      <c r="I778" s="183"/>
      <c r="J778" s="184"/>
    </row>
    <row r="779" spans="1:10" ht="12.75" customHeight="1">
      <c r="A779" s="172"/>
      <c r="B779" s="183"/>
      <c r="C779" s="183"/>
      <c r="D779" s="183"/>
      <c r="E779" s="183"/>
      <c r="F779" s="183"/>
      <c r="G779" s="183"/>
      <c r="H779" s="183"/>
      <c r="I779" s="183"/>
      <c r="J779" s="184"/>
    </row>
    <row r="780" spans="1:10" ht="12.75" customHeight="1">
      <c r="A780" s="172"/>
      <c r="B780" s="183"/>
      <c r="C780" s="183"/>
      <c r="D780" s="183"/>
      <c r="E780" s="183"/>
      <c r="F780" s="183"/>
      <c r="G780" s="183"/>
      <c r="H780" s="183"/>
      <c r="I780" s="183"/>
      <c r="J780" s="184"/>
    </row>
    <row r="781" spans="1:10" ht="12.75" customHeight="1">
      <c r="A781" s="172"/>
      <c r="B781" s="183"/>
      <c r="C781" s="183"/>
      <c r="D781" s="183"/>
      <c r="E781" s="183"/>
      <c r="F781" s="183"/>
      <c r="G781" s="183"/>
      <c r="H781" s="183"/>
      <c r="I781" s="183"/>
      <c r="J781" s="184"/>
    </row>
    <row r="782" spans="1:10" ht="12.75" customHeight="1">
      <c r="A782" s="172"/>
      <c r="B782" s="183"/>
      <c r="C782" s="183"/>
      <c r="D782" s="183"/>
      <c r="E782" s="183"/>
      <c r="F782" s="183"/>
      <c r="G782" s="183"/>
      <c r="H782" s="183"/>
      <c r="I782" s="183"/>
      <c r="J782" s="184"/>
    </row>
    <row r="783" spans="1:10" ht="12.75" customHeight="1">
      <c r="A783" s="172"/>
      <c r="B783" s="183"/>
      <c r="C783" s="183"/>
      <c r="D783" s="183"/>
      <c r="E783" s="183"/>
      <c r="F783" s="183"/>
      <c r="G783" s="183"/>
      <c r="H783" s="183"/>
      <c r="I783" s="183"/>
      <c r="J783" s="184"/>
    </row>
    <row r="784" spans="1:10" ht="12.75" customHeight="1">
      <c r="A784" s="172"/>
      <c r="B784" s="183"/>
      <c r="C784" s="183"/>
      <c r="D784" s="183"/>
      <c r="E784" s="183"/>
      <c r="F784" s="183"/>
      <c r="G784" s="183"/>
      <c r="H784" s="183"/>
      <c r="I784" s="183"/>
      <c r="J784" s="184"/>
    </row>
    <row r="785" spans="1:10" ht="12.75" customHeight="1">
      <c r="A785" s="172"/>
      <c r="B785" s="183"/>
      <c r="C785" s="183"/>
      <c r="D785" s="183"/>
      <c r="E785" s="183"/>
      <c r="F785" s="183"/>
      <c r="G785" s="183"/>
      <c r="H785" s="183"/>
      <c r="I785" s="183"/>
      <c r="J785" s="184"/>
    </row>
    <row r="786" spans="1:10" ht="12.75" customHeight="1">
      <c r="A786" s="172"/>
      <c r="B786" s="183"/>
      <c r="C786" s="183"/>
      <c r="D786" s="183"/>
      <c r="E786" s="183"/>
      <c r="F786" s="183"/>
      <c r="G786" s="183"/>
      <c r="H786" s="183"/>
      <c r="I786" s="183"/>
      <c r="J786" s="184"/>
    </row>
    <row r="787" spans="1:10" ht="12.75" customHeight="1">
      <c r="A787" s="172"/>
      <c r="B787" s="183"/>
      <c r="C787" s="183"/>
      <c r="D787" s="183"/>
      <c r="E787" s="183"/>
      <c r="F787" s="183"/>
      <c r="G787" s="183"/>
      <c r="H787" s="183"/>
      <c r="I787" s="183"/>
      <c r="J787" s="184"/>
    </row>
    <row r="788" spans="1:10" ht="12.75" customHeight="1">
      <c r="A788" s="172"/>
      <c r="B788" s="183"/>
      <c r="C788" s="183"/>
      <c r="D788" s="183"/>
      <c r="E788" s="183"/>
      <c r="F788" s="183"/>
      <c r="G788" s="183"/>
      <c r="H788" s="183"/>
      <c r="I788" s="183"/>
      <c r="J788" s="184"/>
    </row>
    <row r="789" spans="1:10" ht="12.75" customHeight="1">
      <c r="A789" s="172"/>
      <c r="B789" s="183"/>
      <c r="C789" s="183"/>
      <c r="D789" s="183"/>
      <c r="E789" s="183"/>
      <c r="F789" s="183"/>
      <c r="G789" s="183"/>
      <c r="H789" s="183"/>
      <c r="I789" s="183"/>
      <c r="J789" s="184"/>
    </row>
    <row r="790" spans="1:10" ht="12.75" customHeight="1">
      <c r="A790" s="172"/>
      <c r="B790" s="183"/>
      <c r="C790" s="183"/>
      <c r="D790" s="183"/>
      <c r="E790" s="183"/>
      <c r="F790" s="183"/>
      <c r="G790" s="183"/>
      <c r="H790" s="183"/>
      <c r="I790" s="183"/>
      <c r="J790" s="184"/>
    </row>
    <row r="791" spans="1:10" ht="12.75" customHeight="1">
      <c r="A791" s="172"/>
      <c r="B791" s="183"/>
      <c r="C791" s="183"/>
      <c r="D791" s="183"/>
      <c r="E791" s="183"/>
      <c r="F791" s="183"/>
      <c r="G791" s="183"/>
      <c r="H791" s="183"/>
      <c r="I791" s="183"/>
      <c r="J791" s="184"/>
    </row>
    <row r="792" spans="1:10" ht="12.75" customHeight="1">
      <c r="A792" s="172"/>
      <c r="B792" s="183"/>
      <c r="C792" s="183"/>
      <c r="D792" s="183"/>
      <c r="E792" s="183"/>
      <c r="F792" s="183"/>
      <c r="G792" s="183"/>
      <c r="H792" s="183"/>
      <c r="I792" s="183"/>
      <c r="J792" s="184"/>
    </row>
    <row r="793" spans="1:10" ht="12.75" customHeight="1">
      <c r="A793" s="172"/>
      <c r="B793" s="183"/>
      <c r="C793" s="183"/>
      <c r="D793" s="183"/>
      <c r="E793" s="183"/>
      <c r="F793" s="183"/>
      <c r="G793" s="183"/>
      <c r="H793" s="183"/>
      <c r="I793" s="183"/>
      <c r="J793" s="184"/>
    </row>
    <row r="794" spans="1:10" ht="12.75" customHeight="1">
      <c r="A794" s="172"/>
      <c r="B794" s="183"/>
      <c r="C794" s="183"/>
      <c r="D794" s="183"/>
      <c r="E794" s="183"/>
      <c r="F794" s="183"/>
      <c r="G794" s="183"/>
      <c r="H794" s="183"/>
      <c r="I794" s="183"/>
      <c r="J794" s="184"/>
    </row>
    <row r="795" spans="1:10" ht="12.75" customHeight="1">
      <c r="A795" s="172"/>
      <c r="B795" s="183"/>
      <c r="C795" s="183"/>
      <c r="D795" s="183"/>
      <c r="E795" s="183"/>
      <c r="F795" s="183"/>
      <c r="G795" s="183"/>
      <c r="H795" s="183"/>
      <c r="I795" s="183"/>
      <c r="J795" s="184"/>
    </row>
    <row r="796" spans="1:10" ht="12.75" customHeight="1">
      <c r="A796" s="172"/>
      <c r="B796" s="183"/>
      <c r="C796" s="183"/>
      <c r="D796" s="183"/>
      <c r="E796" s="183"/>
      <c r="F796" s="183"/>
      <c r="G796" s="183"/>
      <c r="H796" s="183"/>
      <c r="I796" s="183"/>
      <c r="J796" s="184"/>
    </row>
    <row r="797" spans="1:10" ht="12.75" customHeight="1">
      <c r="A797" s="172"/>
      <c r="B797" s="183"/>
      <c r="C797" s="183"/>
      <c r="D797" s="183"/>
      <c r="E797" s="183"/>
      <c r="F797" s="183"/>
      <c r="G797" s="183"/>
      <c r="H797" s="183"/>
      <c r="I797" s="183"/>
      <c r="J797" s="184"/>
    </row>
    <row r="798" spans="1:10" ht="12.75" customHeight="1">
      <c r="A798" s="172"/>
      <c r="B798" s="183"/>
      <c r="C798" s="183"/>
      <c r="D798" s="183"/>
      <c r="E798" s="183"/>
      <c r="F798" s="183"/>
      <c r="G798" s="183"/>
      <c r="H798" s="183"/>
      <c r="I798" s="183"/>
      <c r="J798" s="184"/>
    </row>
    <row r="799" spans="1:10" ht="12.75" customHeight="1">
      <c r="A799" s="172"/>
      <c r="B799" s="183"/>
      <c r="C799" s="183"/>
      <c r="D799" s="183"/>
      <c r="E799" s="183"/>
      <c r="F799" s="183"/>
      <c r="G799" s="183"/>
      <c r="H799" s="183"/>
      <c r="I799" s="183"/>
      <c r="J799" s="184"/>
    </row>
    <row r="800" spans="1:10" ht="12.75" customHeight="1">
      <c r="A800" s="172"/>
      <c r="B800" s="183"/>
      <c r="C800" s="183"/>
      <c r="D800" s="183"/>
      <c r="E800" s="183"/>
      <c r="F800" s="183"/>
      <c r="G800" s="183"/>
      <c r="H800" s="183"/>
      <c r="I800" s="183"/>
      <c r="J800" s="184"/>
    </row>
    <row r="801" spans="1:10" ht="12.75" customHeight="1">
      <c r="A801" s="172"/>
      <c r="B801" s="183"/>
      <c r="C801" s="183"/>
      <c r="D801" s="183"/>
      <c r="E801" s="183"/>
      <c r="F801" s="183"/>
      <c r="G801" s="183"/>
      <c r="H801" s="183"/>
      <c r="I801" s="183"/>
      <c r="J801" s="184"/>
    </row>
    <row r="802" spans="1:10" ht="12.75" customHeight="1">
      <c r="A802" s="172"/>
      <c r="B802" s="183"/>
      <c r="C802" s="183"/>
      <c r="D802" s="183"/>
      <c r="E802" s="183"/>
      <c r="F802" s="183"/>
      <c r="G802" s="183"/>
      <c r="H802" s="183"/>
      <c r="I802" s="183"/>
      <c r="J802" s="184"/>
    </row>
    <row r="803" spans="1:10" ht="12.75" customHeight="1">
      <c r="A803" s="172"/>
      <c r="B803" s="183"/>
      <c r="C803" s="183"/>
      <c r="D803" s="183"/>
      <c r="E803" s="183"/>
      <c r="F803" s="183"/>
      <c r="G803" s="183"/>
      <c r="H803" s="183"/>
      <c r="I803" s="183"/>
      <c r="J803" s="184"/>
    </row>
    <row r="804" spans="1:10" ht="12.75" customHeight="1">
      <c r="A804" s="172"/>
      <c r="B804" s="183"/>
      <c r="C804" s="183"/>
      <c r="D804" s="183"/>
      <c r="E804" s="183"/>
      <c r="F804" s="183"/>
      <c r="G804" s="183"/>
      <c r="H804" s="183"/>
      <c r="I804" s="183"/>
      <c r="J804" s="184"/>
    </row>
    <row r="805" spans="1:10" ht="12.75" customHeight="1">
      <c r="A805" s="172"/>
      <c r="B805" s="183"/>
      <c r="C805" s="183"/>
      <c r="D805" s="183"/>
      <c r="E805" s="183"/>
      <c r="F805" s="183"/>
      <c r="G805" s="183"/>
      <c r="H805" s="183"/>
      <c r="I805" s="183"/>
      <c r="J805" s="184"/>
    </row>
    <row r="806" spans="1:10" ht="12.75" customHeight="1">
      <c r="A806" s="172"/>
      <c r="B806" s="183"/>
      <c r="C806" s="183"/>
      <c r="D806" s="183"/>
      <c r="E806" s="183"/>
      <c r="F806" s="183"/>
      <c r="G806" s="183"/>
      <c r="H806" s="183"/>
      <c r="I806" s="183"/>
      <c r="J806" s="184"/>
    </row>
    <row r="807" spans="1:10" ht="12.75" customHeight="1">
      <c r="A807" s="174"/>
      <c r="B807" s="193"/>
      <c r="C807" s="193"/>
      <c r="D807" s="193"/>
      <c r="E807" s="193"/>
      <c r="F807" s="193"/>
      <c r="G807" s="193"/>
      <c r="H807" s="193"/>
      <c r="I807" s="193"/>
      <c r="J807" s="194"/>
    </row>
    <row r="808" spans="1:10" ht="12.75" customHeight="1"/>
    <row r="809" spans="1:10" ht="12.75" customHeight="1">
      <c r="A809" s="229" t="s">
        <v>65</v>
      </c>
      <c r="B809" s="167"/>
      <c r="C809" s="167"/>
      <c r="D809" s="167"/>
      <c r="E809" s="167"/>
      <c r="F809" s="167"/>
      <c r="G809" s="209"/>
      <c r="H809" s="230" t="str">
        <f>'CONTACT INFORMATION'!$A$24</f>
        <v>Los Angeles</v>
      </c>
      <c r="I809" s="167"/>
      <c r="J809" s="168"/>
    </row>
    <row r="810" spans="1:10" ht="7.5" customHeight="1">
      <c r="A810" s="117"/>
      <c r="B810" s="117"/>
      <c r="C810" s="117"/>
      <c r="D810" s="117"/>
      <c r="E810" s="117"/>
      <c r="F810" s="117"/>
      <c r="G810" s="117"/>
      <c r="H810" s="117"/>
      <c r="I810" s="117"/>
      <c r="J810" s="117"/>
    </row>
    <row r="811" spans="1:10" ht="12.75" customHeight="1">
      <c r="A811" s="273" t="s">
        <v>181</v>
      </c>
      <c r="B811" s="167"/>
      <c r="C811" s="167"/>
      <c r="D811" s="167"/>
      <c r="E811" s="167"/>
      <c r="F811" s="167"/>
      <c r="G811" s="167"/>
      <c r="H811" s="167"/>
      <c r="I811" s="167"/>
      <c r="J811" s="168"/>
    </row>
    <row r="812" spans="1:10" ht="12.75" customHeight="1">
      <c r="A812" s="274" t="s">
        <v>140</v>
      </c>
      <c r="B812" s="189"/>
      <c r="C812" s="189"/>
      <c r="D812" s="190"/>
      <c r="E812" s="307" t="s">
        <v>996</v>
      </c>
      <c r="F812" s="308"/>
      <c r="G812" s="308"/>
      <c r="H812" s="308"/>
      <c r="I812" s="308"/>
      <c r="J812" s="309"/>
    </row>
    <row r="813" spans="1:10" ht="12.75" customHeight="1">
      <c r="A813" s="276" t="s">
        <v>163</v>
      </c>
      <c r="B813" s="205"/>
      <c r="C813" s="205"/>
      <c r="D813" s="206"/>
      <c r="E813" s="310"/>
      <c r="F813" s="311"/>
      <c r="G813" s="311"/>
      <c r="H813" s="311"/>
      <c r="I813" s="311"/>
      <c r="J813" s="312"/>
    </row>
    <row r="814" spans="1:10" ht="12.75" customHeight="1">
      <c r="A814" s="260" t="s">
        <v>182</v>
      </c>
      <c r="B814" s="167"/>
      <c r="C814" s="167"/>
      <c r="D814" s="168"/>
      <c r="E814" s="243"/>
      <c r="F814" s="167"/>
      <c r="G814" s="167"/>
      <c r="H814" s="167"/>
      <c r="I814" s="167"/>
      <c r="J814" s="168"/>
    </row>
    <row r="815" spans="1:10" ht="27" customHeight="1">
      <c r="A815" s="118"/>
      <c r="B815" s="114"/>
      <c r="C815" s="114"/>
      <c r="D815" s="114"/>
      <c r="E815" s="277" t="s">
        <v>143</v>
      </c>
      <c r="F815" s="193"/>
      <c r="G815" s="277" t="s">
        <v>144</v>
      </c>
      <c r="H815" s="193"/>
      <c r="I815" s="278" t="s">
        <v>145</v>
      </c>
      <c r="J815" s="194"/>
    </row>
    <row r="816" spans="1:10" ht="12.75" customHeight="1">
      <c r="A816" s="242" t="s">
        <v>146</v>
      </c>
      <c r="B816" s="167"/>
      <c r="C816" s="167"/>
      <c r="D816" s="168"/>
      <c r="E816" s="261"/>
      <c r="F816" s="168"/>
      <c r="G816" s="261"/>
      <c r="H816" s="168"/>
      <c r="I816" s="262"/>
      <c r="J816" s="168"/>
    </row>
    <row r="817" spans="1:10" ht="12.75" customHeight="1">
      <c r="A817" s="263" t="s">
        <v>147</v>
      </c>
      <c r="B817" s="167"/>
      <c r="C817" s="167"/>
      <c r="D817" s="168"/>
      <c r="E817" s="264">
        <v>1413859.49</v>
      </c>
      <c r="F817" s="168"/>
      <c r="G817" s="279"/>
      <c r="H817" s="168"/>
      <c r="I817" s="280"/>
      <c r="J817" s="168"/>
    </row>
    <row r="818" spans="1:10" ht="12.75" customHeight="1">
      <c r="A818" s="242" t="s">
        <v>148</v>
      </c>
      <c r="B818" s="167"/>
      <c r="C818" s="167"/>
      <c r="D818" s="168"/>
      <c r="E818" s="261">
        <v>18653.72</v>
      </c>
      <c r="F818" s="168"/>
      <c r="G818" s="261"/>
      <c r="H818" s="168"/>
      <c r="I818" s="262"/>
      <c r="J818" s="168"/>
    </row>
    <row r="819" spans="1:10" ht="12.75" customHeight="1">
      <c r="A819" s="263" t="s">
        <v>149</v>
      </c>
      <c r="B819" s="167"/>
      <c r="C819" s="167"/>
      <c r="D819" s="168"/>
      <c r="E819" s="264"/>
      <c r="F819" s="168"/>
      <c r="G819" s="279"/>
      <c r="H819" s="168"/>
      <c r="I819" s="280"/>
      <c r="J819" s="168"/>
    </row>
    <row r="820" spans="1:10" ht="12.75" customHeight="1">
      <c r="A820" s="242" t="s">
        <v>150</v>
      </c>
      <c r="B820" s="167"/>
      <c r="C820" s="167"/>
      <c r="D820" s="168"/>
      <c r="E820" s="261"/>
      <c r="F820" s="168"/>
      <c r="G820" s="261"/>
      <c r="H820" s="168"/>
      <c r="I820" s="262"/>
      <c r="J820" s="168"/>
    </row>
    <row r="821" spans="1:10" ht="12.75" customHeight="1">
      <c r="A821" s="263" t="s">
        <v>151</v>
      </c>
      <c r="B821" s="167"/>
      <c r="C821" s="167"/>
      <c r="D821" s="168"/>
      <c r="E821" s="264">
        <v>5347.66</v>
      </c>
      <c r="F821" s="168"/>
      <c r="G821" s="279"/>
      <c r="H821" s="168"/>
      <c r="I821" s="280"/>
      <c r="J821" s="168"/>
    </row>
    <row r="822" spans="1:10" ht="12.75" customHeight="1">
      <c r="A822" s="242" t="s">
        <v>152</v>
      </c>
      <c r="B822" s="167"/>
      <c r="C822" s="167"/>
      <c r="D822" s="168"/>
      <c r="E822" s="283"/>
      <c r="F822" s="168"/>
      <c r="G822" s="283"/>
      <c r="H822" s="168"/>
      <c r="I822" s="284"/>
      <c r="J822" s="168"/>
    </row>
    <row r="823" spans="1:10" ht="12.75" customHeight="1">
      <c r="A823" s="291" t="s">
        <v>959</v>
      </c>
      <c r="B823" s="292"/>
      <c r="C823" s="292"/>
      <c r="D823" s="293"/>
      <c r="E823" s="264">
        <v>28534.23</v>
      </c>
      <c r="F823" s="168"/>
      <c r="G823" s="279"/>
      <c r="H823" s="168"/>
      <c r="I823" s="279"/>
      <c r="J823" s="168"/>
    </row>
    <row r="824" spans="1:10" ht="12.75" customHeight="1">
      <c r="A824" s="291" t="s">
        <v>960</v>
      </c>
      <c r="B824" s="292"/>
      <c r="C824" s="292"/>
      <c r="D824" s="293"/>
      <c r="E824" s="264">
        <v>8886.83</v>
      </c>
      <c r="F824" s="168"/>
      <c r="G824" s="279"/>
      <c r="H824" s="168"/>
      <c r="I824" s="279"/>
      <c r="J824" s="168"/>
    </row>
    <row r="825" spans="1:10" ht="12.75" customHeight="1">
      <c r="A825" s="285"/>
      <c r="B825" s="167"/>
      <c r="C825" s="167"/>
      <c r="D825" s="168"/>
      <c r="E825" s="264"/>
      <c r="F825" s="168"/>
      <c r="G825" s="279"/>
      <c r="H825" s="168"/>
      <c r="I825" s="279"/>
      <c r="J825" s="168"/>
    </row>
    <row r="826" spans="1:10" ht="12.75" customHeight="1">
      <c r="A826" s="244" t="s">
        <v>153</v>
      </c>
      <c r="B826" s="167"/>
      <c r="C826" s="167"/>
      <c r="D826" s="168"/>
      <c r="E826" s="286">
        <f>SUM(E816:E825)</f>
        <v>1475281.93</v>
      </c>
      <c r="F826" s="168"/>
      <c r="G826" s="286">
        <f>SUM(G816:G825)</f>
        <v>0</v>
      </c>
      <c r="H826" s="168"/>
      <c r="I826" s="286">
        <f>SUM(I816:I825)</f>
        <v>0</v>
      </c>
      <c r="J826" s="168"/>
    </row>
    <row r="827" spans="1:10" ht="12.75" customHeight="1">
      <c r="A827" s="287" t="s">
        <v>154</v>
      </c>
      <c r="B827" s="189"/>
      <c r="C827" s="189"/>
      <c r="D827" s="189"/>
      <c r="E827" s="189"/>
      <c r="F827" s="189"/>
      <c r="G827" s="189"/>
      <c r="H827" s="189"/>
      <c r="I827" s="189"/>
      <c r="J827" s="190"/>
    </row>
    <row r="828" spans="1:10" ht="12.75" customHeight="1">
      <c r="A828" s="288" t="s">
        <v>155</v>
      </c>
      <c r="B828" s="197"/>
      <c r="C828" s="197"/>
      <c r="D828" s="197"/>
      <c r="E828" s="197"/>
      <c r="F828" s="197"/>
      <c r="G828" s="197"/>
      <c r="H828" s="197"/>
      <c r="I828" s="197"/>
      <c r="J828" s="198"/>
    </row>
    <row r="829" spans="1:10" ht="12.75" customHeight="1">
      <c r="A829" s="288" t="s">
        <v>156</v>
      </c>
      <c r="B829" s="197"/>
      <c r="C829" s="197"/>
      <c r="D829" s="197"/>
      <c r="E829" s="197"/>
      <c r="F829" s="197"/>
      <c r="G829" s="197"/>
      <c r="H829" s="197"/>
      <c r="I829" s="197"/>
      <c r="J829" s="198"/>
    </row>
    <row r="830" spans="1:10" ht="12.75" customHeight="1">
      <c r="A830" s="281" t="s">
        <v>157</v>
      </c>
      <c r="B830" s="205"/>
      <c r="C830" s="205"/>
      <c r="D830" s="205"/>
      <c r="E830" s="205"/>
      <c r="F830" s="205"/>
      <c r="G830" s="205"/>
      <c r="H830" s="205"/>
      <c r="I830" s="205"/>
      <c r="J830" s="206"/>
    </row>
    <row r="831" spans="1:10" ht="12.75" customHeight="1">
      <c r="A831" s="222" t="s">
        <v>1015</v>
      </c>
      <c r="B831" s="177"/>
      <c r="C831" s="177"/>
      <c r="D831" s="177"/>
      <c r="E831" s="177"/>
      <c r="F831" s="177"/>
      <c r="G831" s="177"/>
      <c r="H831" s="177"/>
      <c r="I831" s="177"/>
      <c r="J831" s="178"/>
    </row>
    <row r="832" spans="1:10" ht="12.75" customHeight="1">
      <c r="A832" s="172"/>
      <c r="B832" s="183"/>
      <c r="C832" s="183"/>
      <c r="D832" s="183"/>
      <c r="E832" s="183"/>
      <c r="F832" s="183"/>
      <c r="G832" s="183"/>
      <c r="H832" s="183"/>
      <c r="I832" s="183"/>
      <c r="J832" s="184"/>
    </row>
    <row r="833" spans="1:10" ht="12.75" customHeight="1">
      <c r="A833" s="172"/>
      <c r="B833" s="183"/>
      <c r="C833" s="183"/>
      <c r="D833" s="183"/>
      <c r="E833" s="183"/>
      <c r="F833" s="183"/>
      <c r="G833" s="183"/>
      <c r="H833" s="183"/>
      <c r="I833" s="183"/>
      <c r="J833" s="184"/>
    </row>
    <row r="834" spans="1:10" ht="12.75" customHeight="1">
      <c r="A834" s="172"/>
      <c r="B834" s="183"/>
      <c r="C834" s="183"/>
      <c r="D834" s="183"/>
      <c r="E834" s="183"/>
      <c r="F834" s="183"/>
      <c r="G834" s="183"/>
      <c r="H834" s="183"/>
      <c r="I834" s="183"/>
      <c r="J834" s="184"/>
    </row>
    <row r="835" spans="1:10" ht="12.75" customHeight="1">
      <c r="A835" s="172"/>
      <c r="B835" s="183"/>
      <c r="C835" s="183"/>
      <c r="D835" s="183"/>
      <c r="E835" s="183"/>
      <c r="F835" s="183"/>
      <c r="G835" s="183"/>
      <c r="H835" s="183"/>
      <c r="I835" s="183"/>
      <c r="J835" s="184"/>
    </row>
    <row r="836" spans="1:10" ht="12.75" customHeight="1">
      <c r="A836" s="172"/>
      <c r="B836" s="183"/>
      <c r="C836" s="183"/>
      <c r="D836" s="183"/>
      <c r="E836" s="183"/>
      <c r="F836" s="183"/>
      <c r="G836" s="183"/>
      <c r="H836" s="183"/>
      <c r="I836" s="183"/>
      <c r="J836" s="184"/>
    </row>
    <row r="837" spans="1:10" ht="12.75" customHeight="1">
      <c r="A837" s="172"/>
      <c r="B837" s="183"/>
      <c r="C837" s="183"/>
      <c r="D837" s="183"/>
      <c r="E837" s="183"/>
      <c r="F837" s="183"/>
      <c r="G837" s="183"/>
      <c r="H837" s="183"/>
      <c r="I837" s="183"/>
      <c r="J837" s="184"/>
    </row>
    <row r="838" spans="1:10" ht="12.75" customHeight="1">
      <c r="A838" s="172"/>
      <c r="B838" s="183"/>
      <c r="C838" s="183"/>
      <c r="D838" s="183"/>
      <c r="E838" s="183"/>
      <c r="F838" s="183"/>
      <c r="G838" s="183"/>
      <c r="H838" s="183"/>
      <c r="I838" s="183"/>
      <c r="J838" s="184"/>
    </row>
    <row r="839" spans="1:10" ht="12.75" customHeight="1">
      <c r="A839" s="172"/>
      <c r="B839" s="183"/>
      <c r="C839" s="183"/>
      <c r="D839" s="183"/>
      <c r="E839" s="183"/>
      <c r="F839" s="183"/>
      <c r="G839" s="183"/>
      <c r="H839" s="183"/>
      <c r="I839" s="183"/>
      <c r="J839" s="184"/>
    </row>
    <row r="840" spans="1:10" ht="12.75" customHeight="1">
      <c r="A840" s="172"/>
      <c r="B840" s="183"/>
      <c r="C840" s="183"/>
      <c r="D840" s="183"/>
      <c r="E840" s="183"/>
      <c r="F840" s="183"/>
      <c r="G840" s="183"/>
      <c r="H840" s="183"/>
      <c r="I840" s="183"/>
      <c r="J840" s="184"/>
    </row>
    <row r="841" spans="1:10" ht="12.75" customHeight="1">
      <c r="A841" s="172"/>
      <c r="B841" s="183"/>
      <c r="C841" s="183"/>
      <c r="D841" s="183"/>
      <c r="E841" s="183"/>
      <c r="F841" s="183"/>
      <c r="G841" s="183"/>
      <c r="H841" s="183"/>
      <c r="I841" s="183"/>
      <c r="J841" s="184"/>
    </row>
    <row r="842" spans="1:10" ht="12.75" customHeight="1">
      <c r="A842" s="172"/>
      <c r="B842" s="183"/>
      <c r="C842" s="183"/>
      <c r="D842" s="183"/>
      <c r="E842" s="183"/>
      <c r="F842" s="183"/>
      <c r="G842" s="183"/>
      <c r="H842" s="183"/>
      <c r="I842" s="183"/>
      <c r="J842" s="184"/>
    </row>
    <row r="843" spans="1:10" ht="12.75" customHeight="1">
      <c r="A843" s="172"/>
      <c r="B843" s="183"/>
      <c r="C843" s="183"/>
      <c r="D843" s="183"/>
      <c r="E843" s="183"/>
      <c r="F843" s="183"/>
      <c r="G843" s="183"/>
      <c r="H843" s="183"/>
      <c r="I843" s="183"/>
      <c r="J843" s="184"/>
    </row>
    <row r="844" spans="1:10" ht="12.75" customHeight="1">
      <c r="A844" s="172"/>
      <c r="B844" s="183"/>
      <c r="C844" s="183"/>
      <c r="D844" s="183"/>
      <c r="E844" s="183"/>
      <c r="F844" s="183"/>
      <c r="G844" s="183"/>
      <c r="H844" s="183"/>
      <c r="I844" s="183"/>
      <c r="J844" s="184"/>
    </row>
    <row r="845" spans="1:10" ht="12.75" customHeight="1">
      <c r="A845" s="172"/>
      <c r="B845" s="183"/>
      <c r="C845" s="183"/>
      <c r="D845" s="183"/>
      <c r="E845" s="183"/>
      <c r="F845" s="183"/>
      <c r="G845" s="183"/>
      <c r="H845" s="183"/>
      <c r="I845" s="183"/>
      <c r="J845" s="184"/>
    </row>
    <row r="846" spans="1:10" ht="12.75" customHeight="1">
      <c r="A846" s="172"/>
      <c r="B846" s="183"/>
      <c r="C846" s="183"/>
      <c r="D846" s="183"/>
      <c r="E846" s="183"/>
      <c r="F846" s="183"/>
      <c r="G846" s="183"/>
      <c r="H846" s="183"/>
      <c r="I846" s="183"/>
      <c r="J846" s="184"/>
    </row>
    <row r="847" spans="1:10" ht="12.75" customHeight="1">
      <c r="A847" s="172"/>
      <c r="B847" s="183"/>
      <c r="C847" s="183"/>
      <c r="D847" s="183"/>
      <c r="E847" s="183"/>
      <c r="F847" s="183"/>
      <c r="G847" s="183"/>
      <c r="H847" s="183"/>
      <c r="I847" s="183"/>
      <c r="J847" s="184"/>
    </row>
    <row r="848" spans="1:10" ht="12.75" customHeight="1">
      <c r="A848" s="172"/>
      <c r="B848" s="183"/>
      <c r="C848" s="183"/>
      <c r="D848" s="183"/>
      <c r="E848" s="183"/>
      <c r="F848" s="183"/>
      <c r="G848" s="183"/>
      <c r="H848" s="183"/>
      <c r="I848" s="183"/>
      <c r="J848" s="184"/>
    </row>
    <row r="849" spans="1:10" ht="12.75" customHeight="1">
      <c r="A849" s="172"/>
      <c r="B849" s="183"/>
      <c r="C849" s="183"/>
      <c r="D849" s="183"/>
      <c r="E849" s="183"/>
      <c r="F849" s="183"/>
      <c r="G849" s="183"/>
      <c r="H849" s="183"/>
      <c r="I849" s="183"/>
      <c r="J849" s="184"/>
    </row>
    <row r="850" spans="1:10" ht="12.75" customHeight="1">
      <c r="A850" s="172"/>
      <c r="B850" s="183"/>
      <c r="C850" s="183"/>
      <c r="D850" s="183"/>
      <c r="E850" s="183"/>
      <c r="F850" s="183"/>
      <c r="G850" s="183"/>
      <c r="H850" s="183"/>
      <c r="I850" s="183"/>
      <c r="J850" s="184"/>
    </row>
    <row r="851" spans="1:10" ht="12.75" customHeight="1">
      <c r="A851" s="172"/>
      <c r="B851" s="183"/>
      <c r="C851" s="183"/>
      <c r="D851" s="183"/>
      <c r="E851" s="183"/>
      <c r="F851" s="183"/>
      <c r="G851" s="183"/>
      <c r="H851" s="183"/>
      <c r="I851" s="183"/>
      <c r="J851" s="184"/>
    </row>
    <row r="852" spans="1:10" ht="12.75" customHeight="1">
      <c r="A852" s="172"/>
      <c r="B852" s="183"/>
      <c r="C852" s="183"/>
      <c r="D852" s="183"/>
      <c r="E852" s="183"/>
      <c r="F852" s="183"/>
      <c r="G852" s="183"/>
      <c r="H852" s="183"/>
      <c r="I852" s="183"/>
      <c r="J852" s="184"/>
    </row>
    <row r="853" spans="1:10" ht="12.75" customHeight="1">
      <c r="A853" s="172"/>
      <c r="B853" s="183"/>
      <c r="C853" s="183"/>
      <c r="D853" s="183"/>
      <c r="E853" s="183"/>
      <c r="F853" s="183"/>
      <c r="G853" s="183"/>
      <c r="H853" s="183"/>
      <c r="I853" s="183"/>
      <c r="J853" s="184"/>
    </row>
    <row r="854" spans="1:10" ht="12.75" customHeight="1">
      <c r="A854" s="172"/>
      <c r="B854" s="183"/>
      <c r="C854" s="183"/>
      <c r="D854" s="183"/>
      <c r="E854" s="183"/>
      <c r="F854" s="183"/>
      <c r="G854" s="183"/>
      <c r="H854" s="183"/>
      <c r="I854" s="183"/>
      <c r="J854" s="184"/>
    </row>
    <row r="855" spans="1:10" ht="12.75" customHeight="1">
      <c r="A855" s="172"/>
      <c r="B855" s="183"/>
      <c r="C855" s="183"/>
      <c r="D855" s="183"/>
      <c r="E855" s="183"/>
      <c r="F855" s="183"/>
      <c r="G855" s="183"/>
      <c r="H855" s="183"/>
      <c r="I855" s="183"/>
      <c r="J855" s="184"/>
    </row>
    <row r="856" spans="1:10" ht="12.75" customHeight="1">
      <c r="A856" s="172"/>
      <c r="B856" s="183"/>
      <c r="C856" s="183"/>
      <c r="D856" s="183"/>
      <c r="E856" s="183"/>
      <c r="F856" s="183"/>
      <c r="G856" s="183"/>
      <c r="H856" s="183"/>
      <c r="I856" s="183"/>
      <c r="J856" s="184"/>
    </row>
    <row r="857" spans="1:10" ht="12.75" customHeight="1">
      <c r="A857" s="172"/>
      <c r="B857" s="183"/>
      <c r="C857" s="183"/>
      <c r="D857" s="183"/>
      <c r="E857" s="183"/>
      <c r="F857" s="183"/>
      <c r="G857" s="183"/>
      <c r="H857" s="183"/>
      <c r="I857" s="183"/>
      <c r="J857" s="184"/>
    </row>
    <row r="858" spans="1:10" ht="12.75" customHeight="1">
      <c r="A858" s="172"/>
      <c r="B858" s="183"/>
      <c r="C858" s="183"/>
      <c r="D858" s="183"/>
      <c r="E858" s="183"/>
      <c r="F858" s="183"/>
      <c r="G858" s="183"/>
      <c r="H858" s="183"/>
      <c r="I858" s="183"/>
      <c r="J858" s="184"/>
    </row>
    <row r="859" spans="1:10" ht="12.75" customHeight="1">
      <c r="A859" s="172"/>
      <c r="B859" s="183"/>
      <c r="C859" s="183"/>
      <c r="D859" s="183"/>
      <c r="E859" s="183"/>
      <c r="F859" s="183"/>
      <c r="G859" s="183"/>
      <c r="H859" s="183"/>
      <c r="I859" s="183"/>
      <c r="J859" s="184"/>
    </row>
    <row r="860" spans="1:10" ht="12.75" customHeight="1">
      <c r="A860" s="172"/>
      <c r="B860" s="183"/>
      <c r="C860" s="183"/>
      <c r="D860" s="183"/>
      <c r="E860" s="183"/>
      <c r="F860" s="183"/>
      <c r="G860" s="183"/>
      <c r="H860" s="183"/>
      <c r="I860" s="183"/>
      <c r="J860" s="184"/>
    </row>
    <row r="861" spans="1:10" ht="12.75" customHeight="1">
      <c r="A861" s="172"/>
      <c r="B861" s="183"/>
      <c r="C861" s="183"/>
      <c r="D861" s="183"/>
      <c r="E861" s="183"/>
      <c r="F861" s="183"/>
      <c r="G861" s="183"/>
      <c r="H861" s="183"/>
      <c r="I861" s="183"/>
      <c r="J861" s="184"/>
    </row>
    <row r="862" spans="1:10" ht="12.75" customHeight="1">
      <c r="A862" s="172"/>
      <c r="B862" s="183"/>
      <c r="C862" s="183"/>
      <c r="D862" s="183"/>
      <c r="E862" s="183"/>
      <c r="F862" s="183"/>
      <c r="G862" s="183"/>
      <c r="H862" s="183"/>
      <c r="I862" s="183"/>
      <c r="J862" s="184"/>
    </row>
    <row r="863" spans="1:10" ht="12.75" customHeight="1">
      <c r="A863" s="172"/>
      <c r="B863" s="183"/>
      <c r="C863" s="183"/>
      <c r="D863" s="183"/>
      <c r="E863" s="183"/>
      <c r="F863" s="183"/>
      <c r="G863" s="183"/>
      <c r="H863" s="183"/>
      <c r="I863" s="183"/>
      <c r="J863" s="184"/>
    </row>
    <row r="864" spans="1:10" ht="12.75" customHeight="1">
      <c r="A864" s="172"/>
      <c r="B864" s="183"/>
      <c r="C864" s="183"/>
      <c r="D864" s="183"/>
      <c r="E864" s="183"/>
      <c r="F864" s="183"/>
      <c r="G864" s="183"/>
      <c r="H864" s="183"/>
      <c r="I864" s="183"/>
      <c r="J864" s="184"/>
    </row>
    <row r="865" spans="1:10" ht="12.75" customHeight="1">
      <c r="A865" s="174"/>
      <c r="B865" s="193"/>
      <c r="C865" s="193"/>
      <c r="D865" s="193"/>
      <c r="E865" s="193"/>
      <c r="F865" s="193"/>
      <c r="G865" s="193"/>
      <c r="H865" s="193"/>
      <c r="I865" s="193"/>
      <c r="J865" s="194"/>
    </row>
    <row r="866" spans="1:10" ht="12.75" customHeight="1"/>
    <row r="867" spans="1:10" ht="12.75" customHeight="1">
      <c r="A867" s="229" t="s">
        <v>65</v>
      </c>
      <c r="B867" s="167"/>
      <c r="C867" s="167"/>
      <c r="D867" s="167"/>
      <c r="E867" s="167"/>
      <c r="F867" s="167"/>
      <c r="G867" s="209"/>
      <c r="H867" s="230" t="str">
        <f>'CONTACT INFORMATION'!$A$24</f>
        <v>Los Angeles</v>
      </c>
      <c r="I867" s="167"/>
      <c r="J867" s="168"/>
    </row>
    <row r="868" spans="1:10" ht="7.5" customHeight="1">
      <c r="A868" s="120"/>
      <c r="B868" s="32"/>
      <c r="C868" s="32"/>
      <c r="D868" s="32"/>
      <c r="E868" s="32"/>
      <c r="F868" s="32"/>
      <c r="G868" s="32"/>
      <c r="H868" s="32"/>
      <c r="I868" s="32"/>
      <c r="J868" s="121"/>
    </row>
    <row r="869" spans="1:10" ht="12.75" customHeight="1">
      <c r="A869" s="273" t="s">
        <v>183</v>
      </c>
      <c r="B869" s="167"/>
      <c r="C869" s="167"/>
      <c r="D869" s="167"/>
      <c r="E869" s="167"/>
      <c r="F869" s="167"/>
      <c r="G869" s="167"/>
      <c r="H869" s="167"/>
      <c r="I869" s="167"/>
      <c r="J869" s="168"/>
    </row>
    <row r="870" spans="1:10" ht="12.75" customHeight="1">
      <c r="A870" s="274" t="s">
        <v>140</v>
      </c>
      <c r="B870" s="189"/>
      <c r="C870" s="189"/>
      <c r="D870" s="190"/>
      <c r="E870" s="306" t="s">
        <v>997</v>
      </c>
      <c r="F870" s="177"/>
      <c r="G870" s="177"/>
      <c r="H870" s="177"/>
      <c r="I870" s="177"/>
      <c r="J870" s="178"/>
    </row>
    <row r="871" spans="1:10" ht="12.75" customHeight="1">
      <c r="A871" s="276" t="s">
        <v>163</v>
      </c>
      <c r="B871" s="205"/>
      <c r="C871" s="205"/>
      <c r="D871" s="206"/>
      <c r="E871" s="174"/>
      <c r="F871" s="193"/>
      <c r="G871" s="193"/>
      <c r="H871" s="193"/>
      <c r="I871" s="193"/>
      <c r="J871" s="194"/>
    </row>
    <row r="872" spans="1:10" ht="12.75" customHeight="1">
      <c r="A872" s="260" t="s">
        <v>184</v>
      </c>
      <c r="B872" s="167"/>
      <c r="C872" s="167"/>
      <c r="D872" s="168"/>
      <c r="E872" s="243"/>
      <c r="F872" s="167"/>
      <c r="G872" s="167"/>
      <c r="H872" s="167"/>
      <c r="I872" s="167"/>
      <c r="J872" s="168"/>
    </row>
    <row r="873" spans="1:10" ht="27" customHeight="1">
      <c r="A873" s="118"/>
      <c r="B873" s="114"/>
      <c r="C873" s="114"/>
      <c r="D873" s="114"/>
      <c r="E873" s="277" t="s">
        <v>143</v>
      </c>
      <c r="F873" s="193"/>
      <c r="G873" s="277" t="s">
        <v>144</v>
      </c>
      <c r="H873" s="193"/>
      <c r="I873" s="278" t="s">
        <v>145</v>
      </c>
      <c r="J873" s="194"/>
    </row>
    <row r="874" spans="1:10" ht="12.75" customHeight="1">
      <c r="A874" s="242" t="s">
        <v>146</v>
      </c>
      <c r="B874" s="167"/>
      <c r="C874" s="167"/>
      <c r="D874" s="168"/>
      <c r="E874" s="261"/>
      <c r="F874" s="168"/>
      <c r="G874" s="261"/>
      <c r="H874" s="168"/>
      <c r="I874" s="262"/>
      <c r="J874" s="168"/>
    </row>
    <row r="875" spans="1:10" ht="12.75" customHeight="1">
      <c r="A875" s="263" t="s">
        <v>147</v>
      </c>
      <c r="B875" s="167"/>
      <c r="C875" s="167"/>
      <c r="D875" s="168"/>
      <c r="E875" s="264">
        <v>219748.50600000002</v>
      </c>
      <c r="F875" s="168"/>
      <c r="G875" s="279"/>
      <c r="H875" s="168"/>
      <c r="I875" s="280"/>
      <c r="J875" s="168"/>
    </row>
    <row r="876" spans="1:10" ht="12.75" customHeight="1">
      <c r="A876" s="242" t="s">
        <v>148</v>
      </c>
      <c r="B876" s="167"/>
      <c r="C876" s="167"/>
      <c r="D876" s="168"/>
      <c r="E876" s="261">
        <v>19328.310000000001</v>
      </c>
      <c r="F876" s="168"/>
      <c r="G876" s="261"/>
      <c r="H876" s="168"/>
      <c r="I876" s="262"/>
      <c r="J876" s="168"/>
    </row>
    <row r="877" spans="1:10" ht="12.75" customHeight="1">
      <c r="A877" s="263" t="s">
        <v>149</v>
      </c>
      <c r="B877" s="167"/>
      <c r="C877" s="167"/>
      <c r="D877" s="168"/>
      <c r="E877" s="264">
        <v>1245241.5425000002</v>
      </c>
      <c r="F877" s="168"/>
      <c r="G877" s="279"/>
      <c r="H877" s="168"/>
      <c r="I877" s="280"/>
      <c r="J877" s="168"/>
    </row>
    <row r="878" spans="1:10" ht="12.75" customHeight="1">
      <c r="A878" s="242" t="s">
        <v>150</v>
      </c>
      <c r="B878" s="167"/>
      <c r="C878" s="167"/>
      <c r="D878" s="168"/>
      <c r="E878" s="261"/>
      <c r="F878" s="168"/>
      <c r="G878" s="261"/>
      <c r="H878" s="168"/>
      <c r="I878" s="262"/>
      <c r="J878" s="168"/>
    </row>
    <row r="879" spans="1:10" ht="12.75" customHeight="1">
      <c r="A879" s="263" t="s">
        <v>151</v>
      </c>
      <c r="B879" s="167"/>
      <c r="C879" s="167"/>
      <c r="D879" s="168"/>
      <c r="E879" s="264">
        <v>5541.05</v>
      </c>
      <c r="F879" s="168"/>
      <c r="G879" s="279"/>
      <c r="H879" s="168"/>
      <c r="I879" s="280"/>
      <c r="J879" s="168"/>
    </row>
    <row r="880" spans="1:10" ht="12.75" customHeight="1">
      <c r="A880" s="242" t="s">
        <v>152</v>
      </c>
      <c r="B880" s="167"/>
      <c r="C880" s="167"/>
      <c r="D880" s="168"/>
      <c r="E880" s="283"/>
      <c r="F880" s="168"/>
      <c r="G880" s="283"/>
      <c r="H880" s="168"/>
      <c r="I880" s="284"/>
      <c r="J880" s="168"/>
    </row>
    <row r="881" spans="1:10" ht="12.75" customHeight="1">
      <c r="A881" s="291" t="s">
        <v>959</v>
      </c>
      <c r="B881" s="292"/>
      <c r="C881" s="292"/>
      <c r="D881" s="293"/>
      <c r="E881" s="264">
        <v>29566.14</v>
      </c>
      <c r="F881" s="168"/>
      <c r="G881" s="279"/>
      <c r="H881" s="168"/>
      <c r="I881" s="279"/>
      <c r="J881" s="168"/>
    </row>
    <row r="882" spans="1:10" ht="12.75" customHeight="1">
      <c r="A882" s="291" t="s">
        <v>960</v>
      </c>
      <c r="B882" s="292"/>
      <c r="C882" s="292"/>
      <c r="D882" s="293"/>
      <c r="E882" s="264">
        <v>9208.2199999999993</v>
      </c>
      <c r="F882" s="168"/>
      <c r="G882" s="279"/>
      <c r="H882" s="168"/>
      <c r="I882" s="279"/>
      <c r="J882" s="168"/>
    </row>
    <row r="883" spans="1:10" ht="12.75" customHeight="1">
      <c r="A883" s="285"/>
      <c r="B883" s="167"/>
      <c r="C883" s="167"/>
      <c r="D883" s="168"/>
      <c r="E883" s="264"/>
      <c r="F883" s="168"/>
      <c r="G883" s="279"/>
      <c r="H883" s="168"/>
      <c r="I883" s="279"/>
      <c r="J883" s="168"/>
    </row>
    <row r="884" spans="1:10" ht="12.75" customHeight="1">
      <c r="A884" s="244" t="s">
        <v>153</v>
      </c>
      <c r="B884" s="167"/>
      <c r="C884" s="167"/>
      <c r="D884" s="168"/>
      <c r="E884" s="286">
        <f>SUM(E874:E883)</f>
        <v>1528633.7685000002</v>
      </c>
      <c r="F884" s="168"/>
      <c r="G884" s="286">
        <f>SUM(G874:G883)</f>
        <v>0</v>
      </c>
      <c r="H884" s="168"/>
      <c r="I884" s="286">
        <f>SUM(I874:I883)</f>
        <v>0</v>
      </c>
      <c r="J884" s="168"/>
    </row>
    <row r="885" spans="1:10" ht="12.75" customHeight="1">
      <c r="A885" s="287" t="s">
        <v>154</v>
      </c>
      <c r="B885" s="189"/>
      <c r="C885" s="189"/>
      <c r="D885" s="189"/>
      <c r="E885" s="189"/>
      <c r="F885" s="189"/>
      <c r="G885" s="189"/>
      <c r="H885" s="189"/>
      <c r="I885" s="189"/>
      <c r="J885" s="190"/>
    </row>
    <row r="886" spans="1:10" ht="12.75" customHeight="1">
      <c r="A886" s="288" t="s">
        <v>155</v>
      </c>
      <c r="B886" s="197"/>
      <c r="C886" s="197"/>
      <c r="D886" s="197"/>
      <c r="E886" s="197"/>
      <c r="F886" s="197"/>
      <c r="G886" s="197"/>
      <c r="H886" s="197"/>
      <c r="I886" s="197"/>
      <c r="J886" s="198"/>
    </row>
    <row r="887" spans="1:10" ht="12.75" customHeight="1">
      <c r="A887" s="288" t="s">
        <v>156</v>
      </c>
      <c r="B887" s="197"/>
      <c r="C887" s="197"/>
      <c r="D887" s="197"/>
      <c r="E887" s="197"/>
      <c r="F887" s="197"/>
      <c r="G887" s="197"/>
      <c r="H887" s="197"/>
      <c r="I887" s="197"/>
      <c r="J887" s="198"/>
    </row>
    <row r="888" spans="1:10" ht="12.75" customHeight="1">
      <c r="A888" s="281" t="s">
        <v>157</v>
      </c>
      <c r="B888" s="205"/>
      <c r="C888" s="205"/>
      <c r="D888" s="205"/>
      <c r="E888" s="205"/>
      <c r="F888" s="205"/>
      <c r="G888" s="205"/>
      <c r="H888" s="205"/>
      <c r="I888" s="205"/>
      <c r="J888" s="206"/>
    </row>
    <row r="889" spans="1:10" ht="12.75" customHeight="1">
      <c r="A889" s="222" t="s">
        <v>1016</v>
      </c>
      <c r="B889" s="177"/>
      <c r="C889" s="177"/>
      <c r="D889" s="177"/>
      <c r="E889" s="177"/>
      <c r="F889" s="177"/>
      <c r="G889" s="177"/>
      <c r="H889" s="177"/>
      <c r="I889" s="177"/>
      <c r="J889" s="178"/>
    </row>
    <row r="890" spans="1:10" ht="12.75" customHeight="1">
      <c r="A890" s="172"/>
      <c r="B890" s="183"/>
      <c r="C890" s="183"/>
      <c r="D890" s="183"/>
      <c r="E890" s="183"/>
      <c r="F890" s="183"/>
      <c r="G890" s="183"/>
      <c r="H890" s="183"/>
      <c r="I890" s="183"/>
      <c r="J890" s="184"/>
    </row>
    <row r="891" spans="1:10" ht="12.75" customHeight="1">
      <c r="A891" s="172"/>
      <c r="B891" s="183"/>
      <c r="C891" s="183"/>
      <c r="D891" s="183"/>
      <c r="E891" s="183"/>
      <c r="F891" s="183"/>
      <c r="G891" s="183"/>
      <c r="H891" s="183"/>
      <c r="I891" s="183"/>
      <c r="J891" s="184"/>
    </row>
    <row r="892" spans="1:10" ht="12.75" customHeight="1">
      <c r="A892" s="172"/>
      <c r="B892" s="183"/>
      <c r="C892" s="183"/>
      <c r="D892" s="183"/>
      <c r="E892" s="183"/>
      <c r="F892" s="183"/>
      <c r="G892" s="183"/>
      <c r="H892" s="183"/>
      <c r="I892" s="183"/>
      <c r="J892" s="184"/>
    </row>
    <row r="893" spans="1:10" ht="12.75" customHeight="1">
      <c r="A893" s="172"/>
      <c r="B893" s="183"/>
      <c r="C893" s="183"/>
      <c r="D893" s="183"/>
      <c r="E893" s="183"/>
      <c r="F893" s="183"/>
      <c r="G893" s="183"/>
      <c r="H893" s="183"/>
      <c r="I893" s="183"/>
      <c r="J893" s="184"/>
    </row>
    <row r="894" spans="1:10" ht="12.75" customHeight="1">
      <c r="A894" s="172"/>
      <c r="B894" s="183"/>
      <c r="C894" s="183"/>
      <c r="D894" s="183"/>
      <c r="E894" s="183"/>
      <c r="F894" s="183"/>
      <c r="G894" s="183"/>
      <c r="H894" s="183"/>
      <c r="I894" s="183"/>
      <c r="J894" s="184"/>
    </row>
    <row r="895" spans="1:10" ht="12.75" customHeight="1">
      <c r="A895" s="172"/>
      <c r="B895" s="183"/>
      <c r="C895" s="183"/>
      <c r="D895" s="183"/>
      <c r="E895" s="183"/>
      <c r="F895" s="183"/>
      <c r="G895" s="183"/>
      <c r="H895" s="183"/>
      <c r="I895" s="183"/>
      <c r="J895" s="184"/>
    </row>
    <row r="896" spans="1:10" ht="12.75" customHeight="1">
      <c r="A896" s="172"/>
      <c r="B896" s="183"/>
      <c r="C896" s="183"/>
      <c r="D896" s="183"/>
      <c r="E896" s="183"/>
      <c r="F896" s="183"/>
      <c r="G896" s="183"/>
      <c r="H896" s="183"/>
      <c r="I896" s="183"/>
      <c r="J896" s="184"/>
    </row>
    <row r="897" spans="1:10" ht="12.75" customHeight="1">
      <c r="A897" s="172"/>
      <c r="B897" s="183"/>
      <c r="C897" s="183"/>
      <c r="D897" s="183"/>
      <c r="E897" s="183"/>
      <c r="F897" s="183"/>
      <c r="G897" s="183"/>
      <c r="H897" s="183"/>
      <c r="I897" s="183"/>
      <c r="J897" s="184"/>
    </row>
    <row r="898" spans="1:10" ht="12.75" customHeight="1">
      <c r="A898" s="172"/>
      <c r="B898" s="183"/>
      <c r="C898" s="183"/>
      <c r="D898" s="183"/>
      <c r="E898" s="183"/>
      <c r="F898" s="183"/>
      <c r="G898" s="183"/>
      <c r="H898" s="183"/>
      <c r="I898" s="183"/>
      <c r="J898" s="184"/>
    </row>
    <row r="899" spans="1:10" ht="12.75" customHeight="1">
      <c r="A899" s="172"/>
      <c r="B899" s="183"/>
      <c r="C899" s="183"/>
      <c r="D899" s="183"/>
      <c r="E899" s="183"/>
      <c r="F899" s="183"/>
      <c r="G899" s="183"/>
      <c r="H899" s="183"/>
      <c r="I899" s="183"/>
      <c r="J899" s="184"/>
    </row>
    <row r="900" spans="1:10" ht="12.75" customHeight="1">
      <c r="A900" s="172"/>
      <c r="B900" s="183"/>
      <c r="C900" s="183"/>
      <c r="D900" s="183"/>
      <c r="E900" s="183"/>
      <c r="F900" s="183"/>
      <c r="G900" s="183"/>
      <c r="H900" s="183"/>
      <c r="I900" s="183"/>
      <c r="J900" s="184"/>
    </row>
    <row r="901" spans="1:10" ht="12.75" customHeight="1">
      <c r="A901" s="172"/>
      <c r="B901" s="183"/>
      <c r="C901" s="183"/>
      <c r="D901" s="183"/>
      <c r="E901" s="183"/>
      <c r="F901" s="183"/>
      <c r="G901" s="183"/>
      <c r="H901" s="183"/>
      <c r="I901" s="183"/>
      <c r="J901" s="184"/>
    </row>
    <row r="902" spans="1:10" ht="12.75" customHeight="1">
      <c r="A902" s="172"/>
      <c r="B902" s="183"/>
      <c r="C902" s="183"/>
      <c r="D902" s="183"/>
      <c r="E902" s="183"/>
      <c r="F902" s="183"/>
      <c r="G902" s="183"/>
      <c r="H902" s="183"/>
      <c r="I902" s="183"/>
      <c r="J902" s="184"/>
    </row>
    <row r="903" spans="1:10" ht="12.75" customHeight="1">
      <c r="A903" s="172"/>
      <c r="B903" s="183"/>
      <c r="C903" s="183"/>
      <c r="D903" s="183"/>
      <c r="E903" s="183"/>
      <c r="F903" s="183"/>
      <c r="G903" s="183"/>
      <c r="H903" s="183"/>
      <c r="I903" s="183"/>
      <c r="J903" s="184"/>
    </row>
    <row r="904" spans="1:10" ht="12.75" customHeight="1">
      <c r="A904" s="172"/>
      <c r="B904" s="183"/>
      <c r="C904" s="183"/>
      <c r="D904" s="183"/>
      <c r="E904" s="183"/>
      <c r="F904" s="183"/>
      <c r="G904" s="183"/>
      <c r="H904" s="183"/>
      <c r="I904" s="183"/>
      <c r="J904" s="184"/>
    </row>
    <row r="905" spans="1:10" ht="12.75" customHeight="1">
      <c r="A905" s="172"/>
      <c r="B905" s="183"/>
      <c r="C905" s="183"/>
      <c r="D905" s="183"/>
      <c r="E905" s="183"/>
      <c r="F905" s="183"/>
      <c r="G905" s="183"/>
      <c r="H905" s="183"/>
      <c r="I905" s="183"/>
      <c r="J905" s="184"/>
    </row>
    <row r="906" spans="1:10" ht="12.75" customHeight="1">
      <c r="A906" s="172"/>
      <c r="B906" s="183"/>
      <c r="C906" s="183"/>
      <c r="D906" s="183"/>
      <c r="E906" s="183"/>
      <c r="F906" s="183"/>
      <c r="G906" s="183"/>
      <c r="H906" s="183"/>
      <c r="I906" s="183"/>
      <c r="J906" s="184"/>
    </row>
    <row r="907" spans="1:10" ht="12.75" customHeight="1">
      <c r="A907" s="172"/>
      <c r="B907" s="183"/>
      <c r="C907" s="183"/>
      <c r="D907" s="183"/>
      <c r="E907" s="183"/>
      <c r="F907" s="183"/>
      <c r="G907" s="183"/>
      <c r="H907" s="183"/>
      <c r="I907" s="183"/>
      <c r="J907" s="184"/>
    </row>
    <row r="908" spans="1:10" ht="12.75" customHeight="1">
      <c r="A908" s="172"/>
      <c r="B908" s="183"/>
      <c r="C908" s="183"/>
      <c r="D908" s="183"/>
      <c r="E908" s="183"/>
      <c r="F908" s="183"/>
      <c r="G908" s="183"/>
      <c r="H908" s="183"/>
      <c r="I908" s="183"/>
      <c r="J908" s="184"/>
    </row>
    <row r="909" spans="1:10" ht="12.75" customHeight="1">
      <c r="A909" s="172"/>
      <c r="B909" s="183"/>
      <c r="C909" s="183"/>
      <c r="D909" s="183"/>
      <c r="E909" s="183"/>
      <c r="F909" s="183"/>
      <c r="G909" s="183"/>
      <c r="H909" s="183"/>
      <c r="I909" s="183"/>
      <c r="J909" s="184"/>
    </row>
    <row r="910" spans="1:10" ht="12.75" customHeight="1">
      <c r="A910" s="172"/>
      <c r="B910" s="183"/>
      <c r="C910" s="183"/>
      <c r="D910" s="183"/>
      <c r="E910" s="183"/>
      <c r="F910" s="183"/>
      <c r="G910" s="183"/>
      <c r="H910" s="183"/>
      <c r="I910" s="183"/>
      <c r="J910" s="184"/>
    </row>
    <row r="911" spans="1:10" ht="12.75" customHeight="1">
      <c r="A911" s="172"/>
      <c r="B911" s="183"/>
      <c r="C911" s="183"/>
      <c r="D911" s="183"/>
      <c r="E911" s="183"/>
      <c r="F911" s="183"/>
      <c r="G911" s="183"/>
      <c r="H911" s="183"/>
      <c r="I911" s="183"/>
      <c r="J911" s="184"/>
    </row>
    <row r="912" spans="1:10" ht="12.75" customHeight="1">
      <c r="A912" s="172"/>
      <c r="B912" s="183"/>
      <c r="C912" s="183"/>
      <c r="D912" s="183"/>
      <c r="E912" s="183"/>
      <c r="F912" s="183"/>
      <c r="G912" s="183"/>
      <c r="H912" s="183"/>
      <c r="I912" s="183"/>
      <c r="J912" s="184"/>
    </row>
    <row r="913" spans="1:10" ht="12.75" customHeight="1">
      <c r="A913" s="172"/>
      <c r="B913" s="183"/>
      <c r="C913" s="183"/>
      <c r="D913" s="183"/>
      <c r="E913" s="183"/>
      <c r="F913" s="183"/>
      <c r="G913" s="183"/>
      <c r="H913" s="183"/>
      <c r="I913" s="183"/>
      <c r="J913" s="184"/>
    </row>
    <row r="914" spans="1:10" ht="12.75" customHeight="1">
      <c r="A914" s="172"/>
      <c r="B914" s="183"/>
      <c r="C914" s="183"/>
      <c r="D914" s="183"/>
      <c r="E914" s="183"/>
      <c r="F914" s="183"/>
      <c r="G914" s="183"/>
      <c r="H914" s="183"/>
      <c r="I914" s="183"/>
      <c r="J914" s="184"/>
    </row>
    <row r="915" spans="1:10" ht="12.75" customHeight="1">
      <c r="A915" s="172"/>
      <c r="B915" s="183"/>
      <c r="C915" s="183"/>
      <c r="D915" s="183"/>
      <c r="E915" s="183"/>
      <c r="F915" s="183"/>
      <c r="G915" s="183"/>
      <c r="H915" s="183"/>
      <c r="I915" s="183"/>
      <c r="J915" s="184"/>
    </row>
    <row r="916" spans="1:10" ht="12.75" customHeight="1">
      <c r="A916" s="172"/>
      <c r="B916" s="183"/>
      <c r="C916" s="183"/>
      <c r="D916" s="183"/>
      <c r="E916" s="183"/>
      <c r="F916" s="183"/>
      <c r="G916" s="183"/>
      <c r="H916" s="183"/>
      <c r="I916" s="183"/>
      <c r="J916" s="184"/>
    </row>
    <row r="917" spans="1:10" ht="12.75" customHeight="1">
      <c r="A917" s="172"/>
      <c r="B917" s="183"/>
      <c r="C917" s="183"/>
      <c r="D917" s="183"/>
      <c r="E917" s="183"/>
      <c r="F917" s="183"/>
      <c r="G917" s="183"/>
      <c r="H917" s="183"/>
      <c r="I917" s="183"/>
      <c r="J917" s="184"/>
    </row>
    <row r="918" spans="1:10" ht="12.75" customHeight="1">
      <c r="A918" s="172"/>
      <c r="B918" s="183"/>
      <c r="C918" s="183"/>
      <c r="D918" s="183"/>
      <c r="E918" s="183"/>
      <c r="F918" s="183"/>
      <c r="G918" s="183"/>
      <c r="H918" s="183"/>
      <c r="I918" s="183"/>
      <c r="J918" s="184"/>
    </row>
    <row r="919" spans="1:10" ht="12.75" customHeight="1">
      <c r="A919" s="172"/>
      <c r="B919" s="183"/>
      <c r="C919" s="183"/>
      <c r="D919" s="183"/>
      <c r="E919" s="183"/>
      <c r="F919" s="183"/>
      <c r="G919" s="183"/>
      <c r="H919" s="183"/>
      <c r="I919" s="183"/>
      <c r="J919" s="184"/>
    </row>
    <row r="920" spans="1:10" ht="12.75" customHeight="1">
      <c r="A920" s="172"/>
      <c r="B920" s="183"/>
      <c r="C920" s="183"/>
      <c r="D920" s="183"/>
      <c r="E920" s="183"/>
      <c r="F920" s="183"/>
      <c r="G920" s="183"/>
      <c r="H920" s="183"/>
      <c r="I920" s="183"/>
      <c r="J920" s="184"/>
    </row>
    <row r="921" spans="1:10" ht="12.75" customHeight="1">
      <c r="A921" s="172"/>
      <c r="B921" s="183"/>
      <c r="C921" s="183"/>
      <c r="D921" s="183"/>
      <c r="E921" s="183"/>
      <c r="F921" s="183"/>
      <c r="G921" s="183"/>
      <c r="H921" s="183"/>
      <c r="I921" s="183"/>
      <c r="J921" s="184"/>
    </row>
    <row r="922" spans="1:10" ht="12.75" customHeight="1">
      <c r="A922" s="172"/>
      <c r="B922" s="183"/>
      <c r="C922" s="183"/>
      <c r="D922" s="183"/>
      <c r="E922" s="183"/>
      <c r="F922" s="183"/>
      <c r="G922" s="183"/>
      <c r="H922" s="183"/>
      <c r="I922" s="183"/>
      <c r="J922" s="184"/>
    </row>
    <row r="923" spans="1:10" ht="12.75" customHeight="1">
      <c r="A923" s="174"/>
      <c r="B923" s="193"/>
      <c r="C923" s="193"/>
      <c r="D923" s="193"/>
      <c r="E923" s="193"/>
      <c r="F923" s="193"/>
      <c r="G923" s="193"/>
      <c r="H923" s="193"/>
      <c r="I923" s="193"/>
      <c r="J923" s="194"/>
    </row>
    <row r="924" spans="1:10" ht="12.75" customHeight="1"/>
    <row r="925" spans="1:10" ht="12.75" customHeight="1">
      <c r="A925" s="229" t="s">
        <v>65</v>
      </c>
      <c r="B925" s="167"/>
      <c r="C925" s="167"/>
      <c r="D925" s="167"/>
      <c r="E925" s="167"/>
      <c r="F925" s="167"/>
      <c r="G925" s="209"/>
      <c r="H925" s="230" t="str">
        <f>'CONTACT INFORMATION'!$A$24</f>
        <v>Los Angeles</v>
      </c>
      <c r="I925" s="167"/>
      <c r="J925" s="168"/>
    </row>
    <row r="926" spans="1:10" ht="8.25" customHeight="1">
      <c r="A926" s="117"/>
      <c r="B926" s="117"/>
      <c r="C926" s="117"/>
      <c r="D926" s="117"/>
      <c r="E926" s="117"/>
      <c r="F926" s="117"/>
      <c r="G926" s="117"/>
      <c r="H926" s="117"/>
      <c r="I926" s="117"/>
      <c r="J926" s="117"/>
    </row>
    <row r="927" spans="1:10" ht="12.75" customHeight="1">
      <c r="A927" s="273" t="s">
        <v>185</v>
      </c>
      <c r="B927" s="167"/>
      <c r="C927" s="167"/>
      <c r="D927" s="167"/>
      <c r="E927" s="167"/>
      <c r="F927" s="167"/>
      <c r="G927" s="167"/>
      <c r="H927" s="167"/>
      <c r="I927" s="167"/>
      <c r="J927" s="168"/>
    </row>
    <row r="928" spans="1:10" ht="12.75" customHeight="1">
      <c r="A928" s="274" t="s">
        <v>140</v>
      </c>
      <c r="B928" s="189"/>
      <c r="C928" s="189"/>
      <c r="D928" s="190"/>
      <c r="E928" s="300" t="s">
        <v>968</v>
      </c>
      <c r="F928" s="295"/>
      <c r="G928" s="295"/>
      <c r="H928" s="295"/>
      <c r="I928" s="295"/>
      <c r="J928" s="296"/>
    </row>
    <row r="929" spans="1:10" ht="12.75" customHeight="1">
      <c r="A929" s="276" t="s">
        <v>163</v>
      </c>
      <c r="B929" s="205"/>
      <c r="C929" s="205"/>
      <c r="D929" s="206"/>
      <c r="E929" s="297"/>
      <c r="F929" s="298"/>
      <c r="G929" s="298"/>
      <c r="H929" s="298"/>
      <c r="I929" s="298"/>
      <c r="J929" s="299"/>
    </row>
    <row r="930" spans="1:10" ht="12.75" customHeight="1">
      <c r="A930" s="260" t="s">
        <v>186</v>
      </c>
      <c r="B930" s="167"/>
      <c r="C930" s="167"/>
      <c r="D930" s="168"/>
      <c r="E930" s="243"/>
      <c r="F930" s="167"/>
      <c r="G930" s="167"/>
      <c r="H930" s="167"/>
      <c r="I930" s="167"/>
      <c r="J930" s="168"/>
    </row>
    <row r="931" spans="1:10" ht="27" customHeight="1">
      <c r="A931" s="118"/>
      <c r="B931" s="114"/>
      <c r="C931" s="114"/>
      <c r="D931" s="114"/>
      <c r="E931" s="277" t="s">
        <v>143</v>
      </c>
      <c r="F931" s="193"/>
      <c r="G931" s="277" t="s">
        <v>144</v>
      </c>
      <c r="H931" s="193"/>
      <c r="I931" s="278" t="s">
        <v>145</v>
      </c>
      <c r="J931" s="194"/>
    </row>
    <row r="932" spans="1:10" ht="12.75" customHeight="1">
      <c r="A932" s="242" t="s">
        <v>146</v>
      </c>
      <c r="B932" s="167"/>
      <c r="C932" s="167"/>
      <c r="D932" s="168"/>
      <c r="E932" s="261"/>
      <c r="F932" s="168"/>
      <c r="G932" s="261"/>
      <c r="H932" s="168"/>
      <c r="I932" s="262"/>
      <c r="J932" s="168"/>
    </row>
    <row r="933" spans="1:10" ht="12.75" customHeight="1">
      <c r="A933" s="263" t="s">
        <v>147</v>
      </c>
      <c r="B933" s="167"/>
      <c r="C933" s="167"/>
      <c r="D933" s="168"/>
      <c r="E933" s="264">
        <v>76145.700000000012</v>
      </c>
      <c r="F933" s="168"/>
      <c r="G933" s="279"/>
      <c r="H933" s="168"/>
      <c r="I933" s="280"/>
      <c r="J933" s="168"/>
    </row>
    <row r="934" spans="1:10" ht="12.75" customHeight="1">
      <c r="A934" s="242" t="s">
        <v>148</v>
      </c>
      <c r="B934" s="167"/>
      <c r="C934" s="167"/>
      <c r="D934" s="168"/>
      <c r="E934" s="261">
        <v>3842.33</v>
      </c>
      <c r="F934" s="168"/>
      <c r="G934" s="261"/>
      <c r="H934" s="168"/>
      <c r="I934" s="262"/>
      <c r="J934" s="168"/>
    </row>
    <row r="935" spans="1:10" ht="12.75" customHeight="1">
      <c r="A935" s="263" t="s">
        <v>149</v>
      </c>
      <c r="B935" s="167"/>
      <c r="C935" s="167"/>
      <c r="D935" s="168"/>
      <c r="E935" s="264">
        <v>215083.94</v>
      </c>
      <c r="F935" s="168"/>
      <c r="G935" s="279"/>
      <c r="H935" s="168"/>
      <c r="I935" s="280"/>
      <c r="J935" s="168"/>
    </row>
    <row r="936" spans="1:10" ht="12.75" customHeight="1">
      <c r="A936" s="242" t="s">
        <v>150</v>
      </c>
      <c r="B936" s="167"/>
      <c r="C936" s="167"/>
      <c r="D936" s="168"/>
      <c r="E936" s="261"/>
      <c r="F936" s="168"/>
      <c r="G936" s="261"/>
      <c r="H936" s="168"/>
      <c r="I936" s="262"/>
      <c r="J936" s="168"/>
    </row>
    <row r="937" spans="1:10" ht="12.75" customHeight="1">
      <c r="A937" s="263" t="s">
        <v>151</v>
      </c>
      <c r="B937" s="167"/>
      <c r="C937" s="167"/>
      <c r="D937" s="168"/>
      <c r="E937" s="264">
        <v>1101.52</v>
      </c>
      <c r="F937" s="168"/>
      <c r="G937" s="279"/>
      <c r="H937" s="168"/>
      <c r="I937" s="280"/>
      <c r="J937" s="168"/>
    </row>
    <row r="938" spans="1:10" ht="12.75" customHeight="1">
      <c r="A938" s="242" t="s">
        <v>152</v>
      </c>
      <c r="B938" s="167"/>
      <c r="C938" s="167"/>
      <c r="D938" s="168"/>
      <c r="E938" s="283"/>
      <c r="F938" s="168"/>
      <c r="G938" s="283"/>
      <c r="H938" s="168"/>
      <c r="I938" s="284"/>
      <c r="J938" s="168"/>
    </row>
    <row r="939" spans="1:10" ht="12.75" customHeight="1">
      <c r="A939" s="291" t="s">
        <v>959</v>
      </c>
      <c r="B939" s="292"/>
      <c r="C939" s="292"/>
      <c r="D939" s="293"/>
      <c r="E939" s="264">
        <v>5877.54</v>
      </c>
      <c r="F939" s="168"/>
      <c r="G939" s="279"/>
      <c r="H939" s="168"/>
      <c r="I939" s="279"/>
      <c r="J939" s="168"/>
    </row>
    <row r="940" spans="1:10" ht="12.75" customHeight="1">
      <c r="A940" s="291" t="s">
        <v>960</v>
      </c>
      <c r="B940" s="292"/>
      <c r="C940" s="292"/>
      <c r="D940" s="293"/>
      <c r="E940" s="264">
        <v>1830.53</v>
      </c>
      <c r="F940" s="168"/>
      <c r="G940" s="279"/>
      <c r="H940" s="168"/>
      <c r="I940" s="279"/>
      <c r="J940" s="168"/>
    </row>
    <row r="941" spans="1:10" ht="12.75" customHeight="1">
      <c r="A941" s="285"/>
      <c r="B941" s="167"/>
      <c r="C941" s="167"/>
      <c r="D941" s="168"/>
      <c r="E941" s="264"/>
      <c r="F941" s="168"/>
      <c r="G941" s="279"/>
      <c r="H941" s="168"/>
      <c r="I941" s="279"/>
      <c r="J941" s="168"/>
    </row>
    <row r="942" spans="1:10" ht="12.75" customHeight="1">
      <c r="A942" s="244" t="s">
        <v>153</v>
      </c>
      <c r="B942" s="167"/>
      <c r="C942" s="167"/>
      <c r="D942" s="168"/>
      <c r="E942" s="286">
        <f>SUM(E932:E941)</f>
        <v>303881.56000000006</v>
      </c>
      <c r="F942" s="168"/>
      <c r="G942" s="286">
        <f>SUM(G932:G941)</f>
        <v>0</v>
      </c>
      <c r="H942" s="168"/>
      <c r="I942" s="286">
        <f>SUM(I932:I941)</f>
        <v>0</v>
      </c>
      <c r="J942" s="168"/>
    </row>
    <row r="943" spans="1:10" ht="12.75" customHeight="1">
      <c r="A943" s="287" t="s">
        <v>154</v>
      </c>
      <c r="B943" s="189"/>
      <c r="C943" s="189"/>
      <c r="D943" s="189"/>
      <c r="E943" s="189"/>
      <c r="F943" s="189"/>
      <c r="G943" s="189"/>
      <c r="H943" s="189"/>
      <c r="I943" s="189"/>
      <c r="J943" s="190"/>
    </row>
    <row r="944" spans="1:10" ht="12.75" customHeight="1">
      <c r="A944" s="288" t="s">
        <v>155</v>
      </c>
      <c r="B944" s="197"/>
      <c r="C944" s="197"/>
      <c r="D944" s="197"/>
      <c r="E944" s="197"/>
      <c r="F944" s="197"/>
      <c r="G944" s="197"/>
      <c r="H944" s="197"/>
      <c r="I944" s="197"/>
      <c r="J944" s="198"/>
    </row>
    <row r="945" spans="1:10" ht="12.75" customHeight="1">
      <c r="A945" s="288" t="s">
        <v>156</v>
      </c>
      <c r="B945" s="197"/>
      <c r="C945" s="197"/>
      <c r="D945" s="197"/>
      <c r="E945" s="197"/>
      <c r="F945" s="197"/>
      <c r="G945" s="197"/>
      <c r="H945" s="197"/>
      <c r="I945" s="197"/>
      <c r="J945" s="198"/>
    </row>
    <row r="946" spans="1:10" ht="12.75" customHeight="1">
      <c r="A946" s="281" t="s">
        <v>157</v>
      </c>
      <c r="B946" s="205"/>
      <c r="C946" s="205"/>
      <c r="D946" s="205"/>
      <c r="E946" s="205"/>
      <c r="F946" s="205"/>
      <c r="G946" s="205"/>
      <c r="H946" s="205"/>
      <c r="I946" s="205"/>
      <c r="J946" s="206"/>
    </row>
    <row r="947" spans="1:10" ht="12.75" customHeight="1">
      <c r="A947" s="222" t="s">
        <v>1022</v>
      </c>
      <c r="B947" s="177"/>
      <c r="C947" s="177"/>
      <c r="D947" s="177"/>
      <c r="E947" s="177"/>
      <c r="F947" s="177"/>
      <c r="G947" s="177"/>
      <c r="H947" s="177"/>
      <c r="I947" s="177"/>
      <c r="J947" s="178"/>
    </row>
    <row r="948" spans="1:10" ht="12.75" customHeight="1">
      <c r="A948" s="172"/>
      <c r="B948" s="183"/>
      <c r="C948" s="183"/>
      <c r="D948" s="183"/>
      <c r="E948" s="183"/>
      <c r="F948" s="183"/>
      <c r="G948" s="183"/>
      <c r="H948" s="183"/>
      <c r="I948" s="183"/>
      <c r="J948" s="184"/>
    </row>
    <row r="949" spans="1:10" ht="12.75" customHeight="1">
      <c r="A949" s="172"/>
      <c r="B949" s="183"/>
      <c r="C949" s="183"/>
      <c r="D949" s="183"/>
      <c r="E949" s="183"/>
      <c r="F949" s="183"/>
      <c r="G949" s="183"/>
      <c r="H949" s="183"/>
      <c r="I949" s="183"/>
      <c r="J949" s="184"/>
    </row>
    <row r="950" spans="1:10" ht="12.75" customHeight="1">
      <c r="A950" s="172"/>
      <c r="B950" s="183"/>
      <c r="C950" s="183"/>
      <c r="D950" s="183"/>
      <c r="E950" s="183"/>
      <c r="F950" s="183"/>
      <c r="G950" s="183"/>
      <c r="H950" s="183"/>
      <c r="I950" s="183"/>
      <c r="J950" s="184"/>
    </row>
    <row r="951" spans="1:10" ht="12.75" customHeight="1">
      <c r="A951" s="172"/>
      <c r="B951" s="183"/>
      <c r="C951" s="183"/>
      <c r="D951" s="183"/>
      <c r="E951" s="183"/>
      <c r="F951" s="183"/>
      <c r="G951" s="183"/>
      <c r="H951" s="183"/>
      <c r="I951" s="183"/>
      <c r="J951" s="184"/>
    </row>
    <row r="952" spans="1:10" ht="12.75" customHeight="1">
      <c r="A952" s="172"/>
      <c r="B952" s="183"/>
      <c r="C952" s="183"/>
      <c r="D952" s="183"/>
      <c r="E952" s="183"/>
      <c r="F952" s="183"/>
      <c r="G952" s="183"/>
      <c r="H952" s="183"/>
      <c r="I952" s="183"/>
      <c r="J952" s="184"/>
    </row>
    <row r="953" spans="1:10" ht="12.75" customHeight="1">
      <c r="A953" s="172"/>
      <c r="B953" s="183"/>
      <c r="C953" s="183"/>
      <c r="D953" s="183"/>
      <c r="E953" s="183"/>
      <c r="F953" s="183"/>
      <c r="G953" s="183"/>
      <c r="H953" s="183"/>
      <c r="I953" s="183"/>
      <c r="J953" s="184"/>
    </row>
    <row r="954" spans="1:10" ht="12.75" customHeight="1">
      <c r="A954" s="172"/>
      <c r="B954" s="183"/>
      <c r="C954" s="183"/>
      <c r="D954" s="183"/>
      <c r="E954" s="183"/>
      <c r="F954" s="183"/>
      <c r="G954" s="183"/>
      <c r="H954" s="183"/>
      <c r="I954" s="183"/>
      <c r="J954" s="184"/>
    </row>
    <row r="955" spans="1:10" ht="12.75" customHeight="1">
      <c r="A955" s="172"/>
      <c r="B955" s="183"/>
      <c r="C955" s="183"/>
      <c r="D955" s="183"/>
      <c r="E955" s="183"/>
      <c r="F955" s="183"/>
      <c r="G955" s="183"/>
      <c r="H955" s="183"/>
      <c r="I955" s="183"/>
      <c r="J955" s="184"/>
    </row>
    <row r="956" spans="1:10" ht="12.75" customHeight="1">
      <c r="A956" s="172"/>
      <c r="B956" s="183"/>
      <c r="C956" s="183"/>
      <c r="D956" s="183"/>
      <c r="E956" s="183"/>
      <c r="F956" s="183"/>
      <c r="G956" s="183"/>
      <c r="H956" s="183"/>
      <c r="I956" s="183"/>
      <c r="J956" s="184"/>
    </row>
    <row r="957" spans="1:10" ht="12.75" customHeight="1">
      <c r="A957" s="172"/>
      <c r="B957" s="183"/>
      <c r="C957" s="183"/>
      <c r="D957" s="183"/>
      <c r="E957" s="183"/>
      <c r="F957" s="183"/>
      <c r="G957" s="183"/>
      <c r="H957" s="183"/>
      <c r="I957" s="183"/>
      <c r="J957" s="184"/>
    </row>
    <row r="958" spans="1:10" ht="12.75" customHeight="1">
      <c r="A958" s="172"/>
      <c r="B958" s="183"/>
      <c r="C958" s="183"/>
      <c r="D958" s="183"/>
      <c r="E958" s="183"/>
      <c r="F958" s="183"/>
      <c r="G958" s="183"/>
      <c r="H958" s="183"/>
      <c r="I958" s="183"/>
      <c r="J958" s="184"/>
    </row>
    <row r="959" spans="1:10" ht="12.75" customHeight="1">
      <c r="A959" s="172"/>
      <c r="B959" s="183"/>
      <c r="C959" s="183"/>
      <c r="D959" s="183"/>
      <c r="E959" s="183"/>
      <c r="F959" s="183"/>
      <c r="G959" s="183"/>
      <c r="H959" s="183"/>
      <c r="I959" s="183"/>
      <c r="J959" s="184"/>
    </row>
    <row r="960" spans="1:10" ht="12.75" customHeight="1">
      <c r="A960" s="172"/>
      <c r="B960" s="183"/>
      <c r="C960" s="183"/>
      <c r="D960" s="183"/>
      <c r="E960" s="183"/>
      <c r="F960" s="183"/>
      <c r="G960" s="183"/>
      <c r="H960" s="183"/>
      <c r="I960" s="183"/>
      <c r="J960" s="184"/>
    </row>
    <row r="961" spans="1:10" ht="12.75" customHeight="1">
      <c r="A961" s="172"/>
      <c r="B961" s="183"/>
      <c r="C961" s="183"/>
      <c r="D961" s="183"/>
      <c r="E961" s="183"/>
      <c r="F961" s="183"/>
      <c r="G961" s="183"/>
      <c r="H961" s="183"/>
      <c r="I961" s="183"/>
      <c r="J961" s="184"/>
    </row>
    <row r="962" spans="1:10" ht="12.75" customHeight="1">
      <c r="A962" s="172"/>
      <c r="B962" s="183"/>
      <c r="C962" s="183"/>
      <c r="D962" s="183"/>
      <c r="E962" s="183"/>
      <c r="F962" s="183"/>
      <c r="G962" s="183"/>
      <c r="H962" s="183"/>
      <c r="I962" s="183"/>
      <c r="J962" s="184"/>
    </row>
    <row r="963" spans="1:10" ht="12.75" customHeight="1">
      <c r="A963" s="172"/>
      <c r="B963" s="183"/>
      <c r="C963" s="183"/>
      <c r="D963" s="183"/>
      <c r="E963" s="183"/>
      <c r="F963" s="183"/>
      <c r="G963" s="183"/>
      <c r="H963" s="183"/>
      <c r="I963" s="183"/>
      <c r="J963" s="184"/>
    </row>
    <row r="964" spans="1:10" ht="12.75" customHeight="1">
      <c r="A964" s="172"/>
      <c r="B964" s="183"/>
      <c r="C964" s="183"/>
      <c r="D964" s="183"/>
      <c r="E964" s="183"/>
      <c r="F964" s="183"/>
      <c r="G964" s="183"/>
      <c r="H964" s="183"/>
      <c r="I964" s="183"/>
      <c r="J964" s="184"/>
    </row>
    <row r="965" spans="1:10" ht="12.75" customHeight="1">
      <c r="A965" s="172"/>
      <c r="B965" s="183"/>
      <c r="C965" s="183"/>
      <c r="D965" s="183"/>
      <c r="E965" s="183"/>
      <c r="F965" s="183"/>
      <c r="G965" s="183"/>
      <c r="H965" s="183"/>
      <c r="I965" s="183"/>
      <c r="J965" s="184"/>
    </row>
    <row r="966" spans="1:10" ht="12.75" customHeight="1">
      <c r="A966" s="172"/>
      <c r="B966" s="183"/>
      <c r="C966" s="183"/>
      <c r="D966" s="183"/>
      <c r="E966" s="183"/>
      <c r="F966" s="183"/>
      <c r="G966" s="183"/>
      <c r="H966" s="183"/>
      <c r="I966" s="183"/>
      <c r="J966" s="184"/>
    </row>
    <row r="967" spans="1:10" ht="12.75" customHeight="1">
      <c r="A967" s="172"/>
      <c r="B967" s="183"/>
      <c r="C967" s="183"/>
      <c r="D967" s="183"/>
      <c r="E967" s="183"/>
      <c r="F967" s="183"/>
      <c r="G967" s="183"/>
      <c r="H967" s="183"/>
      <c r="I967" s="183"/>
      <c r="J967" s="184"/>
    </row>
    <row r="968" spans="1:10" ht="12.75" customHeight="1">
      <c r="A968" s="172"/>
      <c r="B968" s="183"/>
      <c r="C968" s="183"/>
      <c r="D968" s="183"/>
      <c r="E968" s="183"/>
      <c r="F968" s="183"/>
      <c r="G968" s="183"/>
      <c r="H968" s="183"/>
      <c r="I968" s="183"/>
      <c r="J968" s="184"/>
    </row>
    <row r="969" spans="1:10" ht="12.75" customHeight="1">
      <c r="A969" s="172"/>
      <c r="B969" s="183"/>
      <c r="C969" s="183"/>
      <c r="D969" s="183"/>
      <c r="E969" s="183"/>
      <c r="F969" s="183"/>
      <c r="G969" s="183"/>
      <c r="H969" s="183"/>
      <c r="I969" s="183"/>
      <c r="J969" s="184"/>
    </row>
    <row r="970" spans="1:10" ht="12.75" customHeight="1">
      <c r="A970" s="172"/>
      <c r="B970" s="183"/>
      <c r="C970" s="183"/>
      <c r="D970" s="183"/>
      <c r="E970" s="183"/>
      <c r="F970" s="183"/>
      <c r="G970" s="183"/>
      <c r="H970" s="183"/>
      <c r="I970" s="183"/>
      <c r="J970" s="184"/>
    </row>
    <row r="971" spans="1:10" ht="12.75" customHeight="1">
      <c r="A971" s="172"/>
      <c r="B971" s="183"/>
      <c r="C971" s="183"/>
      <c r="D971" s="183"/>
      <c r="E971" s="183"/>
      <c r="F971" s="183"/>
      <c r="G971" s="183"/>
      <c r="H971" s="183"/>
      <c r="I971" s="183"/>
      <c r="J971" s="184"/>
    </row>
    <row r="972" spans="1:10" ht="12.75" customHeight="1">
      <c r="A972" s="172"/>
      <c r="B972" s="183"/>
      <c r="C972" s="183"/>
      <c r="D972" s="183"/>
      <c r="E972" s="183"/>
      <c r="F972" s="183"/>
      <c r="G972" s="183"/>
      <c r="H972" s="183"/>
      <c r="I972" s="183"/>
      <c r="J972" s="184"/>
    </row>
    <row r="973" spans="1:10" ht="12.75" customHeight="1">
      <c r="A973" s="172"/>
      <c r="B973" s="183"/>
      <c r="C973" s="183"/>
      <c r="D973" s="183"/>
      <c r="E973" s="183"/>
      <c r="F973" s="183"/>
      <c r="G973" s="183"/>
      <c r="H973" s="183"/>
      <c r="I973" s="183"/>
      <c r="J973" s="184"/>
    </row>
    <row r="974" spans="1:10" ht="12.75" customHeight="1">
      <c r="A974" s="172"/>
      <c r="B974" s="183"/>
      <c r="C974" s="183"/>
      <c r="D974" s="183"/>
      <c r="E974" s="183"/>
      <c r="F974" s="183"/>
      <c r="G974" s="183"/>
      <c r="H974" s="183"/>
      <c r="I974" s="183"/>
      <c r="J974" s="184"/>
    </row>
    <row r="975" spans="1:10" ht="12.75" customHeight="1">
      <c r="A975" s="172"/>
      <c r="B975" s="183"/>
      <c r="C975" s="183"/>
      <c r="D975" s="183"/>
      <c r="E975" s="183"/>
      <c r="F975" s="183"/>
      <c r="G975" s="183"/>
      <c r="H975" s="183"/>
      <c r="I975" s="183"/>
      <c r="J975" s="184"/>
    </row>
    <row r="976" spans="1:10" ht="12.75" customHeight="1">
      <c r="A976" s="172"/>
      <c r="B976" s="183"/>
      <c r="C976" s="183"/>
      <c r="D976" s="183"/>
      <c r="E976" s="183"/>
      <c r="F976" s="183"/>
      <c r="G976" s="183"/>
      <c r="H976" s="183"/>
      <c r="I976" s="183"/>
      <c r="J976" s="184"/>
    </row>
    <row r="977" spans="1:10" ht="12.75" customHeight="1">
      <c r="A977" s="172"/>
      <c r="B977" s="183"/>
      <c r="C977" s="183"/>
      <c r="D977" s="183"/>
      <c r="E977" s="183"/>
      <c r="F977" s="183"/>
      <c r="G977" s="183"/>
      <c r="H977" s="183"/>
      <c r="I977" s="183"/>
      <c r="J977" s="184"/>
    </row>
    <row r="978" spans="1:10" ht="12.75" customHeight="1">
      <c r="A978" s="172"/>
      <c r="B978" s="183"/>
      <c r="C978" s="183"/>
      <c r="D978" s="183"/>
      <c r="E978" s="183"/>
      <c r="F978" s="183"/>
      <c r="G978" s="183"/>
      <c r="H978" s="183"/>
      <c r="I978" s="183"/>
      <c r="J978" s="184"/>
    </row>
    <row r="979" spans="1:10" ht="12.75" customHeight="1">
      <c r="A979" s="172"/>
      <c r="B979" s="183"/>
      <c r="C979" s="183"/>
      <c r="D979" s="183"/>
      <c r="E979" s="183"/>
      <c r="F979" s="183"/>
      <c r="G979" s="183"/>
      <c r="H979" s="183"/>
      <c r="I979" s="183"/>
      <c r="J979" s="184"/>
    </row>
    <row r="980" spans="1:10" ht="12.75" customHeight="1">
      <c r="A980" s="172"/>
      <c r="B980" s="183"/>
      <c r="C980" s="183"/>
      <c r="D980" s="183"/>
      <c r="E980" s="183"/>
      <c r="F980" s="183"/>
      <c r="G980" s="183"/>
      <c r="H980" s="183"/>
      <c r="I980" s="183"/>
      <c r="J980" s="184"/>
    </row>
    <row r="981" spans="1:10" ht="12.75" customHeight="1">
      <c r="A981" s="174"/>
      <c r="B981" s="193"/>
      <c r="C981" s="193"/>
      <c r="D981" s="193"/>
      <c r="E981" s="193"/>
      <c r="F981" s="193"/>
      <c r="G981" s="193"/>
      <c r="H981" s="193"/>
      <c r="I981" s="193"/>
      <c r="J981" s="194"/>
    </row>
    <row r="982" spans="1:10" ht="12.75" customHeight="1"/>
    <row r="983" spans="1:10" ht="12.75" customHeight="1"/>
    <row r="984" spans="1:10" ht="7.5" customHeight="1"/>
    <row r="985" spans="1:10" ht="12.75" customHeight="1"/>
    <row r="986" spans="1:10" ht="12.75" customHeight="1"/>
    <row r="987" spans="1:10" ht="12.75" customHeight="1"/>
    <row r="988" spans="1:10" ht="12.75" customHeight="1"/>
    <row r="989" spans="1:10" ht="27" customHeight="1"/>
    <row r="990" spans="1:10" ht="12.75"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7.5" customHeight="1"/>
    <row r="1043" ht="12.75" customHeight="1"/>
    <row r="1044" ht="12.75" customHeight="1"/>
    <row r="1045" ht="12.75" customHeight="1"/>
    <row r="1046" ht="12.75" customHeight="1"/>
    <row r="1047" ht="27"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7.5" customHeight="1"/>
    <row r="1101" ht="12.75" customHeight="1"/>
    <row r="1102" ht="12.75" customHeight="1"/>
    <row r="1103" ht="12.75" customHeight="1"/>
    <row r="1104" ht="12.75" customHeight="1"/>
    <row r="1105" ht="27" customHeight="1"/>
  </sheetData>
  <mergeCells count="923">
    <mergeCell ref="A826:D826"/>
    <mergeCell ref="E826:F826"/>
    <mergeCell ref="G826:H826"/>
    <mergeCell ref="I826:J826"/>
    <mergeCell ref="A827:J827"/>
    <mergeCell ref="A828:J828"/>
    <mergeCell ref="A823:D823"/>
    <mergeCell ref="E823:F823"/>
    <mergeCell ref="A824:D824"/>
    <mergeCell ref="E824:F824"/>
    <mergeCell ref="G824:H824"/>
    <mergeCell ref="I824:J824"/>
    <mergeCell ref="E825:F825"/>
    <mergeCell ref="G825:H825"/>
    <mergeCell ref="I825:J825"/>
    <mergeCell ref="A825:D825"/>
    <mergeCell ref="G823:H823"/>
    <mergeCell ref="I823:J823"/>
    <mergeCell ref="A820:D820"/>
    <mergeCell ref="E820:F820"/>
    <mergeCell ref="G820:H820"/>
    <mergeCell ref="I820:J820"/>
    <mergeCell ref="E821:F821"/>
    <mergeCell ref="G821:H821"/>
    <mergeCell ref="I821:J821"/>
    <mergeCell ref="A821:D821"/>
    <mergeCell ref="A822:D822"/>
    <mergeCell ref="E822:F822"/>
    <mergeCell ref="G822:H822"/>
    <mergeCell ref="I822:J822"/>
    <mergeCell ref="G768:H768"/>
    <mergeCell ref="I768:J768"/>
    <mergeCell ref="A769:J769"/>
    <mergeCell ref="A770:J770"/>
    <mergeCell ref="A771:J771"/>
    <mergeCell ref="A772:J772"/>
    <mergeCell ref="A773:J807"/>
    <mergeCell ref="A809:G809"/>
    <mergeCell ref="H809:J809"/>
    <mergeCell ref="A767:D767"/>
    <mergeCell ref="E767:F767"/>
    <mergeCell ref="G767:H767"/>
    <mergeCell ref="I767:J767"/>
    <mergeCell ref="A768:D768"/>
    <mergeCell ref="E768:F768"/>
    <mergeCell ref="G760:H760"/>
    <mergeCell ref="I760:J760"/>
    <mergeCell ref="A758:D758"/>
    <mergeCell ref="A759:D759"/>
    <mergeCell ref="E759:F759"/>
    <mergeCell ref="G759:H759"/>
    <mergeCell ref="I759:J759"/>
    <mergeCell ref="A760:D760"/>
    <mergeCell ref="E760:F760"/>
    <mergeCell ref="A761:D761"/>
    <mergeCell ref="E761:F761"/>
    <mergeCell ref="G761:H761"/>
    <mergeCell ref="I761:J761"/>
    <mergeCell ref="E762:F762"/>
    <mergeCell ref="G762:H762"/>
    <mergeCell ref="I762:J762"/>
    <mergeCell ref="G764:H764"/>
    <mergeCell ref="I764:J764"/>
    <mergeCell ref="E758:F758"/>
    <mergeCell ref="G758:H758"/>
    <mergeCell ref="I758:J758"/>
    <mergeCell ref="A765:D765"/>
    <mergeCell ref="E765:F765"/>
    <mergeCell ref="G765:H765"/>
    <mergeCell ref="I765:J765"/>
    <mergeCell ref="E766:F766"/>
    <mergeCell ref="G766:H766"/>
    <mergeCell ref="I766:J766"/>
    <mergeCell ref="A766:D766"/>
    <mergeCell ref="A762:D762"/>
    <mergeCell ref="A763:D763"/>
    <mergeCell ref="E763:F763"/>
    <mergeCell ref="G763:H763"/>
    <mergeCell ref="I763:J763"/>
    <mergeCell ref="A764:D764"/>
    <mergeCell ref="E764:F764"/>
    <mergeCell ref="E757:F757"/>
    <mergeCell ref="G757:H757"/>
    <mergeCell ref="I757:J757"/>
    <mergeCell ref="H751:J751"/>
    <mergeCell ref="A753:J753"/>
    <mergeCell ref="E754:J755"/>
    <mergeCell ref="A704:D704"/>
    <mergeCell ref="E704:F704"/>
    <mergeCell ref="G704:H704"/>
    <mergeCell ref="I704:J704"/>
    <mergeCell ref="E705:F705"/>
    <mergeCell ref="G705:H705"/>
    <mergeCell ref="I705:J705"/>
    <mergeCell ref="A705:D705"/>
    <mergeCell ref="A706:D706"/>
    <mergeCell ref="E706:F706"/>
    <mergeCell ref="G706:H706"/>
    <mergeCell ref="I706:J706"/>
    <mergeCell ref="G699:H699"/>
    <mergeCell ref="I699:J699"/>
    <mergeCell ref="A695:J695"/>
    <mergeCell ref="A696:D696"/>
    <mergeCell ref="E696:J697"/>
    <mergeCell ref="A697:D697"/>
    <mergeCell ref="A698:D698"/>
    <mergeCell ref="E698:J698"/>
    <mergeCell ref="E699:F699"/>
    <mergeCell ref="A700:D700"/>
    <mergeCell ref="E700:F700"/>
    <mergeCell ref="G700:H700"/>
    <mergeCell ref="I700:J700"/>
    <mergeCell ref="E701:F701"/>
    <mergeCell ref="G701:H701"/>
    <mergeCell ref="I701:J701"/>
    <mergeCell ref="G703:H703"/>
    <mergeCell ref="I703:J703"/>
    <mergeCell ref="A701:D701"/>
    <mergeCell ref="A702:D702"/>
    <mergeCell ref="E702:F702"/>
    <mergeCell ref="G702:H702"/>
    <mergeCell ref="I702:J702"/>
    <mergeCell ref="A703:D703"/>
    <mergeCell ref="E703:F703"/>
    <mergeCell ref="A945:J945"/>
    <mergeCell ref="A946:J946"/>
    <mergeCell ref="A947:J981"/>
    <mergeCell ref="A708:D708"/>
    <mergeCell ref="E708:F708"/>
    <mergeCell ref="G708:H708"/>
    <mergeCell ref="I708:J708"/>
    <mergeCell ref="E709:F709"/>
    <mergeCell ref="G709:H709"/>
    <mergeCell ref="I709:J709"/>
    <mergeCell ref="A709:D709"/>
    <mergeCell ref="A710:D710"/>
    <mergeCell ref="E710:F710"/>
    <mergeCell ref="G710:H710"/>
    <mergeCell ref="I710:J710"/>
    <mergeCell ref="A711:J711"/>
    <mergeCell ref="A712:J712"/>
    <mergeCell ref="A754:D754"/>
    <mergeCell ref="A755:D755"/>
    <mergeCell ref="A756:D756"/>
    <mergeCell ref="A713:J713"/>
    <mergeCell ref="A714:J714"/>
    <mergeCell ref="A715:J749"/>
    <mergeCell ref="A751:G751"/>
    <mergeCell ref="A944:J944"/>
    <mergeCell ref="G931:H931"/>
    <mergeCell ref="I931:J931"/>
    <mergeCell ref="A927:J927"/>
    <mergeCell ref="A928:D928"/>
    <mergeCell ref="E928:J929"/>
    <mergeCell ref="A929:D929"/>
    <mergeCell ref="A930:D930"/>
    <mergeCell ref="E930:J930"/>
    <mergeCell ref="E931:F931"/>
    <mergeCell ref="A932:D932"/>
    <mergeCell ref="E932:F932"/>
    <mergeCell ref="G932:H932"/>
    <mergeCell ref="I932:J932"/>
    <mergeCell ref="E933:F933"/>
    <mergeCell ref="G933:H933"/>
    <mergeCell ref="I933:J933"/>
    <mergeCell ref="G935:H935"/>
    <mergeCell ref="I935:J935"/>
    <mergeCell ref="A933:D933"/>
    <mergeCell ref="A934:D934"/>
    <mergeCell ref="E934:F934"/>
    <mergeCell ref="G934:H934"/>
    <mergeCell ref="I934:J934"/>
    <mergeCell ref="E941:F941"/>
    <mergeCell ref="G941:H941"/>
    <mergeCell ref="I941:J941"/>
    <mergeCell ref="A941:D941"/>
    <mergeCell ref="A942:D942"/>
    <mergeCell ref="E942:F942"/>
    <mergeCell ref="G942:H942"/>
    <mergeCell ref="I942:J942"/>
    <mergeCell ref="A943:J943"/>
    <mergeCell ref="A938:D938"/>
    <mergeCell ref="E938:F938"/>
    <mergeCell ref="G938:H938"/>
    <mergeCell ref="I938:J938"/>
    <mergeCell ref="A939:D939"/>
    <mergeCell ref="E939:F939"/>
    <mergeCell ref="A940:D940"/>
    <mergeCell ref="E940:F940"/>
    <mergeCell ref="G940:H940"/>
    <mergeCell ref="I940:J940"/>
    <mergeCell ref="G939:H939"/>
    <mergeCell ref="I939:J939"/>
    <mergeCell ref="A889:J923"/>
    <mergeCell ref="A925:G925"/>
    <mergeCell ref="H925:J925"/>
    <mergeCell ref="A936:D936"/>
    <mergeCell ref="E936:F936"/>
    <mergeCell ref="G936:H936"/>
    <mergeCell ref="I936:J936"/>
    <mergeCell ref="E937:F937"/>
    <mergeCell ref="G937:H937"/>
    <mergeCell ref="I937:J937"/>
    <mergeCell ref="A937:D937"/>
    <mergeCell ref="A935:D935"/>
    <mergeCell ref="E935:F935"/>
    <mergeCell ref="G884:H884"/>
    <mergeCell ref="I884:J884"/>
    <mergeCell ref="A885:J885"/>
    <mergeCell ref="A886:J886"/>
    <mergeCell ref="A887:J887"/>
    <mergeCell ref="A888:J888"/>
    <mergeCell ref="A884:D884"/>
    <mergeCell ref="E884:F884"/>
    <mergeCell ref="A881:D881"/>
    <mergeCell ref="E881:F881"/>
    <mergeCell ref="G881:H881"/>
    <mergeCell ref="I881:J881"/>
    <mergeCell ref="E882:F882"/>
    <mergeCell ref="G882:H882"/>
    <mergeCell ref="I882:J882"/>
    <mergeCell ref="A882:D882"/>
    <mergeCell ref="A883:D883"/>
    <mergeCell ref="E883:F883"/>
    <mergeCell ref="G883:H883"/>
    <mergeCell ref="I883:J883"/>
    <mergeCell ref="G876:H876"/>
    <mergeCell ref="I876:J876"/>
    <mergeCell ref="A874:D874"/>
    <mergeCell ref="A875:D875"/>
    <mergeCell ref="E875:F875"/>
    <mergeCell ref="G875:H875"/>
    <mergeCell ref="I875:J875"/>
    <mergeCell ref="A876:D876"/>
    <mergeCell ref="E876:F876"/>
    <mergeCell ref="A877:D877"/>
    <mergeCell ref="E877:F877"/>
    <mergeCell ref="G877:H877"/>
    <mergeCell ref="I877:J877"/>
    <mergeCell ref="E878:F878"/>
    <mergeCell ref="G878:H878"/>
    <mergeCell ref="I878:J878"/>
    <mergeCell ref="G880:H880"/>
    <mergeCell ref="I880:J880"/>
    <mergeCell ref="A878:D878"/>
    <mergeCell ref="A879:D879"/>
    <mergeCell ref="E879:F879"/>
    <mergeCell ref="G879:H879"/>
    <mergeCell ref="I879:J879"/>
    <mergeCell ref="A880:D880"/>
    <mergeCell ref="E880:F880"/>
    <mergeCell ref="E873:F873"/>
    <mergeCell ref="G873:H873"/>
    <mergeCell ref="I873:J873"/>
    <mergeCell ref="E874:F874"/>
    <mergeCell ref="G874:H874"/>
    <mergeCell ref="I874:J874"/>
    <mergeCell ref="I816:J816"/>
    <mergeCell ref="E817:F817"/>
    <mergeCell ref="G817:H817"/>
    <mergeCell ref="I817:J817"/>
    <mergeCell ref="G819:H819"/>
    <mergeCell ref="I819:J819"/>
    <mergeCell ref="A817:D817"/>
    <mergeCell ref="A818:D818"/>
    <mergeCell ref="E818:F818"/>
    <mergeCell ref="G818:H818"/>
    <mergeCell ref="I818:J818"/>
    <mergeCell ref="A819:D819"/>
    <mergeCell ref="E819:F819"/>
    <mergeCell ref="A707:D707"/>
    <mergeCell ref="E707:F707"/>
    <mergeCell ref="G815:H815"/>
    <mergeCell ref="I815:J815"/>
    <mergeCell ref="A811:J811"/>
    <mergeCell ref="A812:D812"/>
    <mergeCell ref="E812:J813"/>
    <mergeCell ref="A813:D813"/>
    <mergeCell ref="A814:D814"/>
    <mergeCell ref="E814:J814"/>
    <mergeCell ref="E815:F815"/>
    <mergeCell ref="A816:D816"/>
    <mergeCell ref="E816:F816"/>
    <mergeCell ref="G816:H816"/>
    <mergeCell ref="G707:H707"/>
    <mergeCell ref="I707:J707"/>
    <mergeCell ref="E756:J756"/>
    <mergeCell ref="A870:D870"/>
    <mergeCell ref="A871:D871"/>
    <mergeCell ref="A872:D872"/>
    <mergeCell ref="A829:J829"/>
    <mergeCell ref="A830:J830"/>
    <mergeCell ref="A831:J865"/>
    <mergeCell ref="A867:G867"/>
    <mergeCell ref="H867:J867"/>
    <mergeCell ref="A869:J869"/>
    <mergeCell ref="E870:J871"/>
    <mergeCell ref="E872:J872"/>
    <mergeCell ref="A592:D592"/>
    <mergeCell ref="E592:F592"/>
    <mergeCell ref="G592:H592"/>
    <mergeCell ref="I592:J592"/>
    <mergeCell ref="E593:F593"/>
    <mergeCell ref="G593:H593"/>
    <mergeCell ref="I593:J593"/>
    <mergeCell ref="A593:D593"/>
    <mergeCell ref="A594:D594"/>
    <mergeCell ref="E594:F594"/>
    <mergeCell ref="G594:H594"/>
    <mergeCell ref="I594:J594"/>
    <mergeCell ref="A657:J691"/>
    <mergeCell ref="A693:G693"/>
    <mergeCell ref="H693:J693"/>
    <mergeCell ref="I647:J647"/>
    <mergeCell ref="A648:D648"/>
    <mergeCell ref="E648:F648"/>
    <mergeCell ref="G652:H652"/>
    <mergeCell ref="I652:J652"/>
    <mergeCell ref="A653:J653"/>
    <mergeCell ref="A654:J654"/>
    <mergeCell ref="A655:J655"/>
    <mergeCell ref="A656:J656"/>
    <mergeCell ref="A652:D652"/>
    <mergeCell ref="E652:F652"/>
    <mergeCell ref="A651:D651"/>
    <mergeCell ref="E651:F651"/>
    <mergeCell ref="G651:H651"/>
    <mergeCell ref="I651:J651"/>
    <mergeCell ref="A649:D649"/>
    <mergeCell ref="E649:F649"/>
    <mergeCell ref="G649:H649"/>
    <mergeCell ref="I649:J649"/>
    <mergeCell ref="E650:F650"/>
    <mergeCell ref="G650:H650"/>
    <mergeCell ref="E589:F589"/>
    <mergeCell ref="G589:H589"/>
    <mergeCell ref="I589:J589"/>
    <mergeCell ref="A589:D589"/>
    <mergeCell ref="A590:D590"/>
    <mergeCell ref="E590:F590"/>
    <mergeCell ref="G590:H590"/>
    <mergeCell ref="I590:J590"/>
    <mergeCell ref="A591:D591"/>
    <mergeCell ref="E591:F591"/>
    <mergeCell ref="G591:H591"/>
    <mergeCell ref="I591:J591"/>
    <mergeCell ref="A537:J537"/>
    <mergeCell ref="A538:J538"/>
    <mergeCell ref="A539:J539"/>
    <mergeCell ref="A540:J540"/>
    <mergeCell ref="A541:J575"/>
    <mergeCell ref="A577:G577"/>
    <mergeCell ref="H577:J577"/>
    <mergeCell ref="A588:D588"/>
    <mergeCell ref="E588:F588"/>
    <mergeCell ref="G588:H588"/>
    <mergeCell ref="I588:J588"/>
    <mergeCell ref="I584:J584"/>
    <mergeCell ref="E585:F585"/>
    <mergeCell ref="G585:H585"/>
    <mergeCell ref="I585:J585"/>
    <mergeCell ref="G587:H587"/>
    <mergeCell ref="I587:J587"/>
    <mergeCell ref="A585:D585"/>
    <mergeCell ref="A586:D586"/>
    <mergeCell ref="E586:F586"/>
    <mergeCell ref="G586:H586"/>
    <mergeCell ref="I586:J586"/>
    <mergeCell ref="A587:D587"/>
    <mergeCell ref="E587:F587"/>
    <mergeCell ref="E469:F469"/>
    <mergeCell ref="G469:H469"/>
    <mergeCell ref="I469:J469"/>
    <mergeCell ref="G471:H471"/>
    <mergeCell ref="I471:J471"/>
    <mergeCell ref="A469:D469"/>
    <mergeCell ref="A470:D470"/>
    <mergeCell ref="E470:F470"/>
    <mergeCell ref="G470:H470"/>
    <mergeCell ref="I470:J470"/>
    <mergeCell ref="A471:D471"/>
    <mergeCell ref="E471:F471"/>
    <mergeCell ref="A481:J481"/>
    <mergeCell ref="A482:J482"/>
    <mergeCell ref="A483:J517"/>
    <mergeCell ref="A519:G519"/>
    <mergeCell ref="H519:J519"/>
    <mergeCell ref="A521:J521"/>
    <mergeCell ref="E522:J523"/>
    <mergeCell ref="E524:J524"/>
    <mergeCell ref="G530:H530"/>
    <mergeCell ref="I530:J530"/>
    <mergeCell ref="G528:H528"/>
    <mergeCell ref="I528:J528"/>
    <mergeCell ref="A526:D526"/>
    <mergeCell ref="A527:D527"/>
    <mergeCell ref="E527:F527"/>
    <mergeCell ref="G527:H527"/>
    <mergeCell ref="A530:D530"/>
    <mergeCell ref="E525:F525"/>
    <mergeCell ref="G525:H525"/>
    <mergeCell ref="I525:J525"/>
    <mergeCell ref="E526:F526"/>
    <mergeCell ref="G526:H526"/>
    <mergeCell ref="I526:J526"/>
    <mergeCell ref="E584:F584"/>
    <mergeCell ref="G584:H584"/>
    <mergeCell ref="A529:D529"/>
    <mergeCell ref="E529:F529"/>
    <mergeCell ref="G529:H529"/>
    <mergeCell ref="I529:J529"/>
    <mergeCell ref="E530:F530"/>
    <mergeCell ref="A522:D522"/>
    <mergeCell ref="A523:D523"/>
    <mergeCell ref="A524:D524"/>
    <mergeCell ref="E534:F534"/>
    <mergeCell ref="G534:H534"/>
    <mergeCell ref="I534:J534"/>
    <mergeCell ref="A534:D534"/>
    <mergeCell ref="A535:D535"/>
    <mergeCell ref="E535:F535"/>
    <mergeCell ref="G535:H535"/>
    <mergeCell ref="I535:J535"/>
    <mergeCell ref="A536:D536"/>
    <mergeCell ref="E536:F536"/>
    <mergeCell ref="G536:H536"/>
    <mergeCell ref="I536:J536"/>
    <mergeCell ref="G532:H532"/>
    <mergeCell ref="I532:J532"/>
    <mergeCell ref="E640:J640"/>
    <mergeCell ref="E641:F641"/>
    <mergeCell ref="G641:H641"/>
    <mergeCell ref="I641:J641"/>
    <mergeCell ref="E642:F642"/>
    <mergeCell ref="G642:H642"/>
    <mergeCell ref="I642:J642"/>
    <mergeCell ref="A595:J595"/>
    <mergeCell ref="A596:J596"/>
    <mergeCell ref="G644:H644"/>
    <mergeCell ref="I644:J644"/>
    <mergeCell ref="A642:D642"/>
    <mergeCell ref="A643:D643"/>
    <mergeCell ref="E643:F643"/>
    <mergeCell ref="G643:H643"/>
    <mergeCell ref="I643:J643"/>
    <mergeCell ref="A644:D644"/>
    <mergeCell ref="E644:F644"/>
    <mergeCell ref="A645:D645"/>
    <mergeCell ref="E645:F645"/>
    <mergeCell ref="G645:H645"/>
    <mergeCell ref="I645:J645"/>
    <mergeCell ref="E646:F646"/>
    <mergeCell ref="G646:H646"/>
    <mergeCell ref="I646:J646"/>
    <mergeCell ref="G648:H648"/>
    <mergeCell ref="I648:J648"/>
    <mergeCell ref="A646:D646"/>
    <mergeCell ref="A647:D647"/>
    <mergeCell ref="E647:F647"/>
    <mergeCell ref="G647:H647"/>
    <mergeCell ref="I650:J650"/>
    <mergeCell ref="A650:D650"/>
    <mergeCell ref="A479:J479"/>
    <mergeCell ref="A480:J480"/>
    <mergeCell ref="A638:D638"/>
    <mergeCell ref="A639:D639"/>
    <mergeCell ref="A640:D640"/>
    <mergeCell ref="A597:J597"/>
    <mergeCell ref="A598:J598"/>
    <mergeCell ref="A599:J633"/>
    <mergeCell ref="A635:G635"/>
    <mergeCell ref="H635:J635"/>
    <mergeCell ref="A637:J637"/>
    <mergeCell ref="E638:J639"/>
    <mergeCell ref="G583:H583"/>
    <mergeCell ref="I583:J583"/>
    <mergeCell ref="A579:J579"/>
    <mergeCell ref="A580:D580"/>
    <mergeCell ref="E580:J581"/>
    <mergeCell ref="A581:D581"/>
    <mergeCell ref="A582:D582"/>
    <mergeCell ref="E582:J582"/>
    <mergeCell ref="E583:F583"/>
    <mergeCell ref="A584:D584"/>
    <mergeCell ref="A476:D476"/>
    <mergeCell ref="E476:F476"/>
    <mergeCell ref="G476:H476"/>
    <mergeCell ref="I476:J476"/>
    <mergeCell ref="E477:F477"/>
    <mergeCell ref="G477:H477"/>
    <mergeCell ref="I477:J477"/>
    <mergeCell ref="A477:D477"/>
    <mergeCell ref="A478:D478"/>
    <mergeCell ref="E478:F478"/>
    <mergeCell ref="G478:H478"/>
    <mergeCell ref="I478:J478"/>
    <mergeCell ref="A533:D533"/>
    <mergeCell ref="E533:F533"/>
    <mergeCell ref="G533:H533"/>
    <mergeCell ref="I533:J533"/>
    <mergeCell ref="I527:J527"/>
    <mergeCell ref="A528:D528"/>
    <mergeCell ref="E528:F528"/>
    <mergeCell ref="A531:D531"/>
    <mergeCell ref="E531:F531"/>
    <mergeCell ref="G531:H531"/>
    <mergeCell ref="I531:J531"/>
    <mergeCell ref="A532:D532"/>
    <mergeCell ref="E532:F532"/>
    <mergeCell ref="E473:F473"/>
    <mergeCell ref="G473:H473"/>
    <mergeCell ref="I473:J473"/>
    <mergeCell ref="A473:D473"/>
    <mergeCell ref="A474:D474"/>
    <mergeCell ref="E474:F474"/>
    <mergeCell ref="G474:H474"/>
    <mergeCell ref="I474:J474"/>
    <mergeCell ref="A475:D475"/>
    <mergeCell ref="E475:F475"/>
    <mergeCell ref="G475:H475"/>
    <mergeCell ref="I475:J475"/>
    <mergeCell ref="A421:J421"/>
    <mergeCell ref="A422:J422"/>
    <mergeCell ref="A423:J423"/>
    <mergeCell ref="A424:J424"/>
    <mergeCell ref="A425:J459"/>
    <mergeCell ref="A461:G461"/>
    <mergeCell ref="H461:J461"/>
    <mergeCell ref="A472:D472"/>
    <mergeCell ref="E472:F472"/>
    <mergeCell ref="G472:H472"/>
    <mergeCell ref="I472:J472"/>
    <mergeCell ref="G467:H467"/>
    <mergeCell ref="I467:J467"/>
    <mergeCell ref="A463:J463"/>
    <mergeCell ref="A464:D464"/>
    <mergeCell ref="E464:J465"/>
    <mergeCell ref="A465:D465"/>
    <mergeCell ref="A466:D466"/>
    <mergeCell ref="E466:J466"/>
    <mergeCell ref="E467:F467"/>
    <mergeCell ref="A468:D468"/>
    <mergeCell ref="E468:F468"/>
    <mergeCell ref="G468:H468"/>
    <mergeCell ref="I468:J468"/>
    <mergeCell ref="I414:J414"/>
    <mergeCell ref="G416:H416"/>
    <mergeCell ref="I416:J416"/>
    <mergeCell ref="A414:D414"/>
    <mergeCell ref="A415:D415"/>
    <mergeCell ref="E415:F415"/>
    <mergeCell ref="G415:H415"/>
    <mergeCell ref="I415:J415"/>
    <mergeCell ref="A416:D416"/>
    <mergeCell ref="E416:F416"/>
    <mergeCell ref="G418:H418"/>
    <mergeCell ref="I418:J418"/>
    <mergeCell ref="A418:D418"/>
    <mergeCell ref="A419:D419"/>
    <mergeCell ref="E419:F419"/>
    <mergeCell ref="G419:H419"/>
    <mergeCell ref="I419:J419"/>
    <mergeCell ref="A420:D420"/>
    <mergeCell ref="E420:F420"/>
    <mergeCell ref="G420:H420"/>
    <mergeCell ref="I420:J420"/>
    <mergeCell ref="E409:F409"/>
    <mergeCell ref="G409:H409"/>
    <mergeCell ref="I409:J409"/>
    <mergeCell ref="E410:F410"/>
    <mergeCell ref="G410:H410"/>
    <mergeCell ref="I410:J410"/>
    <mergeCell ref="A417:D417"/>
    <mergeCell ref="G417:H417"/>
    <mergeCell ref="I417:J417"/>
    <mergeCell ref="G412:H412"/>
    <mergeCell ref="I412:J412"/>
    <mergeCell ref="A410:D410"/>
    <mergeCell ref="A411:D411"/>
    <mergeCell ref="E411:F411"/>
    <mergeCell ref="G411:H411"/>
    <mergeCell ref="I411:J411"/>
    <mergeCell ref="A412:D412"/>
    <mergeCell ref="E412:F412"/>
    <mergeCell ref="A413:D413"/>
    <mergeCell ref="E413:F413"/>
    <mergeCell ref="G413:H413"/>
    <mergeCell ref="I413:J413"/>
    <mergeCell ref="E414:F414"/>
    <mergeCell ref="G414:H414"/>
    <mergeCell ref="A352:D352"/>
    <mergeCell ref="E352:F352"/>
    <mergeCell ref="G352:H352"/>
    <mergeCell ref="I352:J352"/>
    <mergeCell ref="E353:F353"/>
    <mergeCell ref="G353:H353"/>
    <mergeCell ref="I353:J353"/>
    <mergeCell ref="G355:H355"/>
    <mergeCell ref="I355:J355"/>
    <mergeCell ref="A353:D353"/>
    <mergeCell ref="A354:D354"/>
    <mergeCell ref="E354:F354"/>
    <mergeCell ref="G354:H354"/>
    <mergeCell ref="I354:J354"/>
    <mergeCell ref="A355:D355"/>
    <mergeCell ref="E355:F355"/>
    <mergeCell ref="G351:H351"/>
    <mergeCell ref="I351:J351"/>
    <mergeCell ref="A347:J347"/>
    <mergeCell ref="A348:D348"/>
    <mergeCell ref="E348:J349"/>
    <mergeCell ref="A349:D349"/>
    <mergeCell ref="A350:D350"/>
    <mergeCell ref="E350:J350"/>
    <mergeCell ref="E351:F351"/>
    <mergeCell ref="A362:D362"/>
    <mergeCell ref="E362:F362"/>
    <mergeCell ref="G362:H362"/>
    <mergeCell ref="I362:J362"/>
    <mergeCell ref="A363:J363"/>
    <mergeCell ref="A364:J364"/>
    <mergeCell ref="A406:D406"/>
    <mergeCell ref="A407:D407"/>
    <mergeCell ref="A408:D408"/>
    <mergeCell ref="A365:J365"/>
    <mergeCell ref="A366:J366"/>
    <mergeCell ref="A367:J401"/>
    <mergeCell ref="A403:G403"/>
    <mergeCell ref="H403:J403"/>
    <mergeCell ref="A405:J405"/>
    <mergeCell ref="E406:J407"/>
    <mergeCell ref="E408:J408"/>
    <mergeCell ref="A359:D359"/>
    <mergeCell ref="E359:F359"/>
    <mergeCell ref="A360:D360"/>
    <mergeCell ref="E360:F360"/>
    <mergeCell ref="G360:H360"/>
    <mergeCell ref="I360:J360"/>
    <mergeCell ref="E361:F361"/>
    <mergeCell ref="G361:H361"/>
    <mergeCell ref="I361:J361"/>
    <mergeCell ref="A361:D361"/>
    <mergeCell ref="G359:H359"/>
    <mergeCell ref="I359:J359"/>
    <mergeCell ref="A356:D356"/>
    <mergeCell ref="E356:F356"/>
    <mergeCell ref="G356:H356"/>
    <mergeCell ref="I356:J356"/>
    <mergeCell ref="E357:F357"/>
    <mergeCell ref="G357:H357"/>
    <mergeCell ref="I357:J357"/>
    <mergeCell ref="A357:D357"/>
    <mergeCell ref="A358:D358"/>
    <mergeCell ref="E358:F358"/>
    <mergeCell ref="G358:H358"/>
    <mergeCell ref="I358:J358"/>
    <mergeCell ref="A296:D296"/>
    <mergeCell ref="A297:D297"/>
    <mergeCell ref="A305:J305"/>
    <mergeCell ref="A306:J306"/>
    <mergeCell ref="A307:J307"/>
    <mergeCell ref="A308:J308"/>
    <mergeCell ref="A309:J343"/>
    <mergeCell ref="A345:G345"/>
    <mergeCell ref="H345:J345"/>
    <mergeCell ref="G304:H304"/>
    <mergeCell ref="I304:J304"/>
    <mergeCell ref="A302:D302"/>
    <mergeCell ref="A303:D303"/>
    <mergeCell ref="E303:F303"/>
    <mergeCell ref="G303:H303"/>
    <mergeCell ref="I303:J303"/>
    <mergeCell ref="A304:D304"/>
    <mergeCell ref="E304:F304"/>
    <mergeCell ref="E302:F302"/>
    <mergeCell ref="G302:H302"/>
    <mergeCell ref="G300:H300"/>
    <mergeCell ref="I300:J300"/>
    <mergeCell ref="A301:D301"/>
    <mergeCell ref="E301:F301"/>
    <mergeCell ref="I293:J293"/>
    <mergeCell ref="E294:F294"/>
    <mergeCell ref="G294:H294"/>
    <mergeCell ref="I294:J294"/>
    <mergeCell ref="A290:D290"/>
    <mergeCell ref="A291:D291"/>
    <mergeCell ref="A292:D292"/>
    <mergeCell ref="A294:D294"/>
    <mergeCell ref="A295:D295"/>
    <mergeCell ref="E292:J292"/>
    <mergeCell ref="E293:F293"/>
    <mergeCell ref="G293:H293"/>
    <mergeCell ref="A241:D241"/>
    <mergeCell ref="A242:D242"/>
    <mergeCell ref="A243:D243"/>
    <mergeCell ref="A244:D244"/>
    <mergeCell ref="E245:F245"/>
    <mergeCell ref="G245:H245"/>
    <mergeCell ref="I245:J245"/>
    <mergeCell ref="A245:D245"/>
    <mergeCell ref="A246:D246"/>
    <mergeCell ref="E246:F246"/>
    <mergeCell ref="G246:H246"/>
    <mergeCell ref="I246:J246"/>
    <mergeCell ref="E241:F241"/>
    <mergeCell ref="G241:H241"/>
    <mergeCell ref="I241:J241"/>
    <mergeCell ref="G244:H244"/>
    <mergeCell ref="I244:J244"/>
    <mergeCell ref="E242:F242"/>
    <mergeCell ref="G242:H242"/>
    <mergeCell ref="I242:J242"/>
    <mergeCell ref="E243:F243"/>
    <mergeCell ref="G243:H243"/>
    <mergeCell ref="I243:J243"/>
    <mergeCell ref="E244:F244"/>
    <mergeCell ref="G301:H301"/>
    <mergeCell ref="I301:J301"/>
    <mergeCell ref="I302:J302"/>
    <mergeCell ref="E298:F298"/>
    <mergeCell ref="G298:H298"/>
    <mergeCell ref="I298:J298"/>
    <mergeCell ref="A298:D298"/>
    <mergeCell ref="A299:D299"/>
    <mergeCell ref="E299:F299"/>
    <mergeCell ref="G299:H299"/>
    <mergeCell ref="I299:J299"/>
    <mergeCell ref="A300:D300"/>
    <mergeCell ref="E300:F300"/>
    <mergeCell ref="G297:H297"/>
    <mergeCell ref="I297:J297"/>
    <mergeCell ref="E295:F295"/>
    <mergeCell ref="G295:H295"/>
    <mergeCell ref="I295:J295"/>
    <mergeCell ref="E296:F296"/>
    <mergeCell ref="G296:H296"/>
    <mergeCell ref="I296:J296"/>
    <mergeCell ref="E297:F297"/>
    <mergeCell ref="A247:J247"/>
    <mergeCell ref="A248:J248"/>
    <mergeCell ref="A249:J249"/>
    <mergeCell ref="A250:J250"/>
    <mergeCell ref="A251:J284"/>
    <mergeCell ref="A287:G287"/>
    <mergeCell ref="H287:J287"/>
    <mergeCell ref="A289:J289"/>
    <mergeCell ref="E290:J291"/>
    <mergeCell ref="E234:J234"/>
    <mergeCell ref="E235:F235"/>
    <mergeCell ref="G235:H235"/>
    <mergeCell ref="I235:J235"/>
    <mergeCell ref="E236:F236"/>
    <mergeCell ref="G236:H236"/>
    <mergeCell ref="I236:J236"/>
    <mergeCell ref="A240:D240"/>
    <mergeCell ref="E240:F240"/>
    <mergeCell ref="G240:H240"/>
    <mergeCell ref="I240:J240"/>
    <mergeCell ref="A234:D234"/>
    <mergeCell ref="A236:D236"/>
    <mergeCell ref="A237:D237"/>
    <mergeCell ref="A238:D238"/>
    <mergeCell ref="A239:D239"/>
    <mergeCell ref="G239:H239"/>
    <mergeCell ref="I239:J239"/>
    <mergeCell ref="E237:F237"/>
    <mergeCell ref="G237:H237"/>
    <mergeCell ref="I237:J237"/>
    <mergeCell ref="E238:F238"/>
    <mergeCell ref="G238:H238"/>
    <mergeCell ref="I238:J238"/>
    <mergeCell ref="A195:J195"/>
    <mergeCell ref="A196:J196"/>
    <mergeCell ref="A197:J197"/>
    <mergeCell ref="A198:J198"/>
    <mergeCell ref="A199:J226"/>
    <mergeCell ref="A229:G229"/>
    <mergeCell ref="H229:J229"/>
    <mergeCell ref="A231:J231"/>
    <mergeCell ref="E232:J233"/>
    <mergeCell ref="A232:D232"/>
    <mergeCell ref="A233:D233"/>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E239:F239"/>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0:D130"/>
    <mergeCell ref="A132:D132"/>
    <mergeCell ref="E132:F132"/>
    <mergeCell ref="G132:H132"/>
    <mergeCell ref="I132:J132"/>
    <mergeCell ref="A133:D133"/>
    <mergeCell ref="E133:F133"/>
    <mergeCell ref="A134:D134"/>
    <mergeCell ref="E134:F134"/>
    <mergeCell ref="G134:H134"/>
    <mergeCell ref="I134:J134"/>
  </mergeCells>
  <dataValidations count="8">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3:G245 I243:I245 G301:G303 I301:I303 G359:G361 I359:I361 G417:G419 I417:I419 G475:G477 I475:I477 G533:G535 I533:I535 G591:G593 I591:I593 G649:G651 I649:I651 G707:G709 I707:I709 G765:G767 I765:I767 G823:G825 I823:I825 G881:G883 I881:I883 G939:G941 I939:I941" xr:uid="{00000000-0002-0000-0500-000001000000}">
      <formula1>0</formula1>
      <formula2>50000000</formula2>
    </dataValidation>
    <dataValidation type="custom" allowBlank="1" showInputMessage="1" showErrorMessage="1" prompt="Leave Blank or Describe Other Expenditure. " sqref="A139:A141 A191:A193 A243:A245 A883 A303 A361 A419 A477 A535 A593 A651 A709 A767 A825 A941" xr:uid="{00000000-0002-0000-0500-000002000000}">
      <formula1>AND(GTE(LEN(A139),MIN((1),(35))),LTE(LEN(A139),MAX((1),(35))))</formula1>
    </dataValidation>
    <dataValidation type="list" allowBlank="1" showInputMessage="1" showErrorMessage="1" prompt="Please select from the drop down list." sqref="E182 E234 E292 E350 E408 E466 E524 E582 E640 E698 E756 E814 E872 E930" xr:uid="{00000000-0002-0000-0500-000003000000}">
      <formula1>Expenditures</formula1>
    </dataValidation>
    <dataValidation type="decimal" allowBlank="1" showInputMessage="1" showErrorMessage="1" prompt="Must enter amount in whole dollars." sqref="E132:E137 G132:G137 I132:I137 E139:E141 E184:E189 G184:G189 I184:I189 E191:E193 E236:E241 G236:G241 I236:I241 E243:E245 E294:E299 G294:G299 I294:I299 E301:E303 E352:E357 G352:G357 I352:I357 E359:E361 E410:E415 G410:G415 I410:I415 E939:E941 E417:E419 G468:G473 I468:I473 E475:E477 E526:E531 G526:G531 I526:I531 E533:E535 E584:E589 G584:G589 I584:I589 E591:E593 E642:E647 G642:G647 I642:I647 E470:E473 E700:E705 G700:G705 I700:I705 E707:E709 E758:E763 G758:G763 I758:I763 E765:E767 E816:E821 G816:G821 I816:I821 E823:E825 E874:E879 G874:G879 I874:I879 E881:E883 E932:E937 G932:G937 I932:I937 E468 E649:E651" xr:uid="{00000000-0002-0000-0500-000004000000}">
      <formula1>0</formula1>
      <formula2>50000000</formula2>
    </dataValidation>
    <dataValidation type="textLength" allowBlank="1" showInputMessage="1" showErrorMessage="1" prompt="Leave Blank or Describe Other Expenditure. " sqref="A301:D302 A359:D360 A417:D418 A475:D476 A533:D534 A591:D592 A649:D650 A707:D708 A765:D766 A823:D824 A881:D882 A939:D940" xr:uid="{41223DEA-B030-40BE-B3DA-8CA95124EEF0}">
      <formula1>1</formula1>
      <formula2>35</formula2>
    </dataValidation>
    <dataValidation allowBlank="1" showInputMessage="1" showErrorMessage="1" sqref="E406:J407 E464:J465 E522:J523 E580:J581 E754:J755 E812:J813 E928:J929" xr:uid="{BBB35E5C-B21C-4AAE-9A29-E8907C930C54}"/>
    <dataValidation type="whole" allowBlank="1" showInputMessage="1" showErrorMessage="1" error="Must enter amount in whole dollars." sqref="E469:F469" xr:uid="{989CA639-A9ED-4AF1-98B4-7EA413EDB3CD}">
      <formula1>0</formula1>
      <formula2>50000000</formula2>
    </dataValidation>
  </dataValidations>
  <printOptions horizontalCentered="1"/>
  <pageMargins left="0.7" right="0.7" top="0.75" bottom="0.75" header="0.3" footer="0.3"/>
  <pageSetup scale="90" orientation="portrait" r:id="rId1"/>
  <headerFooter>
    <oddFooter>&amp;L&amp;F</oddFooter>
  </headerFooter>
  <rowBreaks count="16" manualBreakCount="16">
    <brk id="62" max="9" man="1"/>
    <brk id="123" max="9" man="1"/>
    <brk id="175" max="16383" man="1"/>
    <brk id="227" max="16383" man="1"/>
    <brk id="285" max="16383" man="1"/>
    <brk id="343" max="16383" man="1"/>
    <brk id="402" max="16383" man="1"/>
    <brk id="460" max="16383" man="1"/>
    <brk id="518" max="16383" man="1"/>
    <brk id="576" max="16383" man="1"/>
    <brk id="633" max="16383" man="1"/>
    <brk id="691" max="16383" man="1"/>
    <brk id="750" max="16383" man="1"/>
    <brk id="808" max="16383" man="1"/>
    <brk id="866" max="16383" man="1"/>
    <brk id="9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13"/>
  <sheetViews>
    <sheetView showGridLines="0" topLeftCell="A762" zoomScale="110" zoomScaleNormal="110" workbookViewId="0">
      <selection activeCell="A797" sqref="A797:J828"/>
    </sheetView>
  </sheetViews>
  <sheetFormatPr defaultColWidth="12.5703125" defaultRowHeight="15" customHeight="1"/>
  <cols>
    <col min="1" max="26" width="8.85546875" customWidth="1"/>
  </cols>
  <sheetData>
    <row r="1" spans="1:10" ht="12.75" customHeight="1">
      <c r="A1" s="229" t="s">
        <v>65</v>
      </c>
      <c r="B1" s="167"/>
      <c r="C1" s="167"/>
      <c r="D1" s="167"/>
      <c r="E1" s="167"/>
      <c r="F1" s="167"/>
      <c r="G1" s="209"/>
      <c r="H1" s="230" t="str">
        <f>'CONTACT INFORMATION'!$A$24</f>
        <v>Los Angeles</v>
      </c>
      <c r="I1" s="167"/>
      <c r="J1" s="168"/>
    </row>
    <row r="2" spans="1:10" ht="12.75" customHeight="1">
      <c r="A2" s="117"/>
      <c r="B2" s="117"/>
      <c r="C2" s="117"/>
      <c r="D2" s="117"/>
      <c r="E2" s="117"/>
      <c r="F2" s="117"/>
      <c r="G2" s="117"/>
      <c r="H2" s="117"/>
      <c r="I2" s="117"/>
      <c r="J2" s="117"/>
    </row>
    <row r="3" spans="1:10" ht="12.75" customHeight="1">
      <c r="A3" s="273" t="s">
        <v>187</v>
      </c>
      <c r="B3" s="167"/>
      <c r="C3" s="167"/>
      <c r="D3" s="167"/>
      <c r="E3" s="167"/>
      <c r="F3" s="167"/>
      <c r="G3" s="167"/>
      <c r="H3" s="167"/>
      <c r="I3" s="167"/>
      <c r="J3" s="168"/>
    </row>
    <row r="4" spans="1:10" ht="12.75" customHeight="1">
      <c r="A4" s="274" t="s">
        <v>140</v>
      </c>
      <c r="B4" s="189"/>
      <c r="C4" s="189"/>
      <c r="D4" s="190"/>
      <c r="E4" s="275" t="s">
        <v>1025</v>
      </c>
      <c r="F4" s="314"/>
      <c r="G4" s="314"/>
      <c r="H4" s="314"/>
      <c r="I4" s="314"/>
      <c r="J4" s="315"/>
    </row>
    <row r="5" spans="1:10" ht="12.75" customHeight="1">
      <c r="A5" s="276" t="s">
        <v>163</v>
      </c>
      <c r="B5" s="205"/>
      <c r="C5" s="205"/>
      <c r="D5" s="206"/>
      <c r="E5" s="316"/>
      <c r="F5" s="317"/>
      <c r="G5" s="317"/>
      <c r="H5" s="317"/>
      <c r="I5" s="317"/>
      <c r="J5" s="318"/>
    </row>
    <row r="6" spans="1:10" ht="12.75" customHeight="1">
      <c r="A6" s="260" t="s">
        <v>188</v>
      </c>
      <c r="B6" s="167"/>
      <c r="C6" s="167"/>
      <c r="D6" s="168"/>
      <c r="E6" s="227"/>
      <c r="F6" s="167"/>
      <c r="G6" s="167"/>
      <c r="H6" s="167"/>
      <c r="I6" s="167"/>
      <c r="J6" s="168"/>
    </row>
    <row r="7" spans="1:10" ht="12.75" customHeight="1">
      <c r="A7" s="118"/>
      <c r="B7" s="114"/>
      <c r="C7" s="114"/>
      <c r="D7" s="114"/>
      <c r="E7" s="277" t="s">
        <v>143</v>
      </c>
      <c r="F7" s="193"/>
      <c r="G7" s="277" t="s">
        <v>144</v>
      </c>
      <c r="H7" s="193"/>
      <c r="I7" s="278" t="s">
        <v>145</v>
      </c>
      <c r="J7" s="194"/>
    </row>
    <row r="8" spans="1:10" ht="12.75" customHeight="1">
      <c r="A8" s="242" t="s">
        <v>146</v>
      </c>
      <c r="B8" s="167"/>
      <c r="C8" s="167"/>
      <c r="D8" s="168"/>
      <c r="E8" s="261"/>
      <c r="F8" s="168"/>
      <c r="G8" s="261"/>
      <c r="H8" s="168"/>
      <c r="I8" s="262"/>
      <c r="J8" s="168"/>
    </row>
    <row r="9" spans="1:10" ht="12.75" customHeight="1">
      <c r="A9" s="263" t="s">
        <v>147</v>
      </c>
      <c r="B9" s="167"/>
      <c r="C9" s="167"/>
      <c r="D9" s="168"/>
      <c r="E9" s="264">
        <v>2200633.3899999997</v>
      </c>
      <c r="F9" s="168"/>
      <c r="G9" s="279"/>
      <c r="H9" s="168"/>
      <c r="I9" s="280"/>
      <c r="J9" s="168"/>
    </row>
    <row r="10" spans="1:10" ht="12.75" customHeight="1">
      <c r="A10" s="242" t="s">
        <v>148</v>
      </c>
      <c r="B10" s="167"/>
      <c r="C10" s="167"/>
      <c r="D10" s="168"/>
      <c r="E10" s="261">
        <v>29034.02</v>
      </c>
      <c r="F10" s="168"/>
      <c r="G10" s="261"/>
      <c r="H10" s="168"/>
      <c r="I10" s="262"/>
      <c r="J10" s="168"/>
    </row>
    <row r="11" spans="1:10" ht="12.75" customHeight="1">
      <c r="A11" s="263" t="s">
        <v>149</v>
      </c>
      <c r="B11" s="167"/>
      <c r="C11" s="167"/>
      <c r="D11" s="168"/>
      <c r="E11" s="264"/>
      <c r="F11" s="168"/>
      <c r="G11" s="279"/>
      <c r="H11" s="168"/>
      <c r="I11" s="280"/>
      <c r="J11" s="168"/>
    </row>
    <row r="12" spans="1:10" ht="12.75" customHeight="1">
      <c r="A12" s="242" t="s">
        <v>150</v>
      </c>
      <c r="B12" s="167"/>
      <c r="C12" s="167"/>
      <c r="D12" s="168"/>
      <c r="E12" s="261"/>
      <c r="F12" s="168"/>
      <c r="G12" s="261"/>
      <c r="H12" s="168"/>
      <c r="I12" s="262"/>
      <c r="J12" s="168"/>
    </row>
    <row r="13" spans="1:10" ht="12.75" customHeight="1">
      <c r="A13" s="263" t="s">
        <v>151</v>
      </c>
      <c r="B13" s="167"/>
      <c r="C13" s="167"/>
      <c r="D13" s="168"/>
      <c r="E13" s="264">
        <v>8323.83</v>
      </c>
      <c r="F13" s="168"/>
      <c r="G13" s="279"/>
      <c r="H13" s="168"/>
      <c r="I13" s="280"/>
      <c r="J13" s="168"/>
    </row>
    <row r="14" spans="1:10" ht="12.75" customHeight="1">
      <c r="A14" s="242" t="s">
        <v>152</v>
      </c>
      <c r="B14" s="167"/>
      <c r="C14" s="167"/>
      <c r="D14" s="168"/>
      <c r="E14" s="283"/>
      <c r="F14" s="168"/>
      <c r="G14" s="283"/>
      <c r="H14" s="168"/>
      <c r="I14" s="284"/>
      <c r="J14" s="168"/>
    </row>
    <row r="15" spans="1:10" ht="12.75" customHeight="1">
      <c r="A15" s="291" t="s">
        <v>959</v>
      </c>
      <c r="B15" s="292"/>
      <c r="C15" s="292"/>
      <c r="D15" s="293"/>
      <c r="E15" s="264">
        <v>44412.75</v>
      </c>
      <c r="F15" s="168"/>
      <c r="G15" s="279"/>
      <c r="H15" s="168"/>
      <c r="I15" s="279"/>
      <c r="J15" s="168"/>
    </row>
    <row r="16" spans="1:10" ht="12.75" customHeight="1">
      <c r="A16" s="291" t="s">
        <v>960</v>
      </c>
      <c r="B16" s="292"/>
      <c r="C16" s="292"/>
      <c r="D16" s="293"/>
      <c r="E16" s="264">
        <v>13832.11</v>
      </c>
      <c r="F16" s="168"/>
      <c r="G16" s="279"/>
      <c r="H16" s="168"/>
      <c r="I16" s="279"/>
      <c r="J16" s="168"/>
    </row>
    <row r="17" spans="1:10" ht="12.75" customHeight="1">
      <c r="A17" s="285"/>
      <c r="B17" s="167"/>
      <c r="C17" s="167"/>
      <c r="D17" s="168"/>
      <c r="E17" s="264"/>
      <c r="F17" s="168"/>
      <c r="G17" s="279"/>
      <c r="H17" s="168"/>
      <c r="I17" s="279"/>
      <c r="J17" s="168"/>
    </row>
    <row r="18" spans="1:10" ht="12.75" customHeight="1">
      <c r="A18" s="244" t="s">
        <v>153</v>
      </c>
      <c r="B18" s="167"/>
      <c r="C18" s="167"/>
      <c r="D18" s="168"/>
      <c r="E18" s="286">
        <f>SUM(E8:E17)</f>
        <v>2296236.0999999996</v>
      </c>
      <c r="F18" s="168"/>
      <c r="G18" s="286">
        <f>SUM(G8:G17)</f>
        <v>0</v>
      </c>
      <c r="H18" s="168"/>
      <c r="I18" s="286">
        <f>SUM(I8:I17)</f>
        <v>0</v>
      </c>
      <c r="J18" s="168"/>
    </row>
    <row r="19" spans="1:10" ht="12.75" customHeight="1">
      <c r="A19" s="287" t="s">
        <v>154</v>
      </c>
      <c r="B19" s="189"/>
      <c r="C19" s="189"/>
      <c r="D19" s="189"/>
      <c r="E19" s="189"/>
      <c r="F19" s="189"/>
      <c r="G19" s="189"/>
      <c r="H19" s="189"/>
      <c r="I19" s="189"/>
      <c r="J19" s="190"/>
    </row>
    <row r="20" spans="1:10" ht="12.75" customHeight="1">
      <c r="A20" s="288" t="s">
        <v>155</v>
      </c>
      <c r="B20" s="197"/>
      <c r="C20" s="197"/>
      <c r="D20" s="197"/>
      <c r="E20" s="197"/>
      <c r="F20" s="197"/>
      <c r="G20" s="197"/>
      <c r="H20" s="197"/>
      <c r="I20" s="197"/>
      <c r="J20" s="198"/>
    </row>
    <row r="21" spans="1:10" ht="12.75" customHeight="1">
      <c r="A21" s="288" t="s">
        <v>156</v>
      </c>
      <c r="B21" s="197"/>
      <c r="C21" s="197"/>
      <c r="D21" s="197"/>
      <c r="E21" s="197"/>
      <c r="F21" s="197"/>
      <c r="G21" s="197"/>
      <c r="H21" s="197"/>
      <c r="I21" s="197"/>
      <c r="J21" s="198"/>
    </row>
    <row r="22" spans="1:10" ht="12.75" customHeight="1">
      <c r="A22" s="281" t="s">
        <v>157</v>
      </c>
      <c r="B22" s="205"/>
      <c r="C22" s="205"/>
      <c r="D22" s="205"/>
      <c r="E22" s="205"/>
      <c r="F22" s="205"/>
      <c r="G22" s="205"/>
      <c r="H22" s="205"/>
      <c r="I22" s="205"/>
      <c r="J22" s="206"/>
    </row>
    <row r="23" spans="1:10" ht="12.75" customHeight="1">
      <c r="A23" s="222" t="s">
        <v>1023</v>
      </c>
      <c r="B23" s="177"/>
      <c r="C23" s="177"/>
      <c r="D23" s="177"/>
      <c r="E23" s="177"/>
      <c r="F23" s="177"/>
      <c r="G23" s="177"/>
      <c r="H23" s="177"/>
      <c r="I23" s="177"/>
      <c r="J23" s="178"/>
    </row>
    <row r="24" spans="1:10" ht="12.75" customHeight="1">
      <c r="A24" s="172"/>
      <c r="B24" s="183"/>
      <c r="C24" s="183"/>
      <c r="D24" s="183"/>
      <c r="E24" s="183"/>
      <c r="F24" s="183"/>
      <c r="G24" s="183"/>
      <c r="H24" s="183"/>
      <c r="I24" s="183"/>
      <c r="J24" s="184"/>
    </row>
    <row r="25" spans="1:10" ht="12.75" customHeight="1">
      <c r="A25" s="172"/>
      <c r="B25" s="183"/>
      <c r="C25" s="183"/>
      <c r="D25" s="183"/>
      <c r="E25" s="183"/>
      <c r="F25" s="183"/>
      <c r="G25" s="183"/>
      <c r="H25" s="183"/>
      <c r="I25" s="183"/>
      <c r="J25" s="184"/>
    </row>
    <row r="26" spans="1:10" ht="12.75" customHeight="1">
      <c r="A26" s="172"/>
      <c r="B26" s="183"/>
      <c r="C26" s="183"/>
      <c r="D26" s="183"/>
      <c r="E26" s="183"/>
      <c r="F26" s="183"/>
      <c r="G26" s="183"/>
      <c r="H26" s="183"/>
      <c r="I26" s="183"/>
      <c r="J26" s="184"/>
    </row>
    <row r="27" spans="1:10" ht="12.75" customHeight="1">
      <c r="A27" s="172"/>
      <c r="B27" s="183"/>
      <c r="C27" s="183"/>
      <c r="D27" s="183"/>
      <c r="E27" s="183"/>
      <c r="F27" s="183"/>
      <c r="G27" s="183"/>
      <c r="H27" s="183"/>
      <c r="I27" s="183"/>
      <c r="J27" s="184"/>
    </row>
    <row r="28" spans="1:10" ht="12.75" customHeight="1">
      <c r="A28" s="172"/>
      <c r="B28" s="183"/>
      <c r="C28" s="183"/>
      <c r="D28" s="183"/>
      <c r="E28" s="183"/>
      <c r="F28" s="183"/>
      <c r="G28" s="183"/>
      <c r="H28" s="183"/>
      <c r="I28" s="183"/>
      <c r="J28" s="184"/>
    </row>
    <row r="29" spans="1:10" ht="12.75" customHeight="1">
      <c r="A29" s="172"/>
      <c r="B29" s="183"/>
      <c r="C29" s="183"/>
      <c r="D29" s="183"/>
      <c r="E29" s="183"/>
      <c r="F29" s="183"/>
      <c r="G29" s="183"/>
      <c r="H29" s="183"/>
      <c r="I29" s="183"/>
      <c r="J29" s="184"/>
    </row>
    <row r="30" spans="1:10" ht="12.75" customHeight="1">
      <c r="A30" s="172"/>
      <c r="B30" s="183"/>
      <c r="C30" s="183"/>
      <c r="D30" s="183"/>
      <c r="E30" s="183"/>
      <c r="F30" s="183"/>
      <c r="G30" s="183"/>
      <c r="H30" s="183"/>
      <c r="I30" s="183"/>
      <c r="J30" s="184"/>
    </row>
    <row r="31" spans="1:10" ht="12.75" customHeight="1">
      <c r="A31" s="172"/>
      <c r="B31" s="183"/>
      <c r="C31" s="183"/>
      <c r="D31" s="183"/>
      <c r="E31" s="183"/>
      <c r="F31" s="183"/>
      <c r="G31" s="183"/>
      <c r="H31" s="183"/>
      <c r="I31" s="183"/>
      <c r="J31" s="184"/>
    </row>
    <row r="32" spans="1:10" ht="12.75" customHeight="1">
      <c r="A32" s="172"/>
      <c r="B32" s="183"/>
      <c r="C32" s="183"/>
      <c r="D32" s="183"/>
      <c r="E32" s="183"/>
      <c r="F32" s="183"/>
      <c r="G32" s="183"/>
      <c r="H32" s="183"/>
      <c r="I32" s="183"/>
      <c r="J32" s="184"/>
    </row>
    <row r="33" spans="1:10" ht="12.75" customHeight="1">
      <c r="A33" s="172"/>
      <c r="B33" s="183"/>
      <c r="C33" s="183"/>
      <c r="D33" s="183"/>
      <c r="E33" s="183"/>
      <c r="F33" s="183"/>
      <c r="G33" s="183"/>
      <c r="H33" s="183"/>
      <c r="I33" s="183"/>
      <c r="J33" s="184"/>
    </row>
    <row r="34" spans="1:10" ht="12.75" customHeight="1">
      <c r="A34" s="172"/>
      <c r="B34" s="183"/>
      <c r="C34" s="183"/>
      <c r="D34" s="183"/>
      <c r="E34" s="183"/>
      <c r="F34" s="183"/>
      <c r="G34" s="183"/>
      <c r="H34" s="183"/>
      <c r="I34" s="183"/>
      <c r="J34" s="184"/>
    </row>
    <row r="35" spans="1:10" ht="12.75" customHeight="1">
      <c r="A35" s="172"/>
      <c r="B35" s="183"/>
      <c r="C35" s="183"/>
      <c r="D35" s="183"/>
      <c r="E35" s="183"/>
      <c r="F35" s="183"/>
      <c r="G35" s="183"/>
      <c r="H35" s="183"/>
      <c r="I35" s="183"/>
      <c r="J35" s="184"/>
    </row>
    <row r="36" spans="1:10" ht="12.75" customHeight="1">
      <c r="A36" s="172"/>
      <c r="B36" s="183"/>
      <c r="C36" s="183"/>
      <c r="D36" s="183"/>
      <c r="E36" s="183"/>
      <c r="F36" s="183"/>
      <c r="G36" s="183"/>
      <c r="H36" s="183"/>
      <c r="I36" s="183"/>
      <c r="J36" s="184"/>
    </row>
    <row r="37" spans="1:10" ht="12.75" customHeight="1">
      <c r="A37" s="172"/>
      <c r="B37" s="183"/>
      <c r="C37" s="183"/>
      <c r="D37" s="183"/>
      <c r="E37" s="183"/>
      <c r="F37" s="183"/>
      <c r="G37" s="183"/>
      <c r="H37" s="183"/>
      <c r="I37" s="183"/>
      <c r="J37" s="184"/>
    </row>
    <row r="38" spans="1:10" ht="12.75" customHeight="1">
      <c r="A38" s="172"/>
      <c r="B38" s="183"/>
      <c r="C38" s="183"/>
      <c r="D38" s="183"/>
      <c r="E38" s="183"/>
      <c r="F38" s="183"/>
      <c r="G38" s="183"/>
      <c r="H38" s="183"/>
      <c r="I38" s="183"/>
      <c r="J38" s="184"/>
    </row>
    <row r="39" spans="1:10" ht="12.75" customHeight="1">
      <c r="A39" s="172"/>
      <c r="B39" s="183"/>
      <c r="C39" s="183"/>
      <c r="D39" s="183"/>
      <c r="E39" s="183"/>
      <c r="F39" s="183"/>
      <c r="G39" s="183"/>
      <c r="H39" s="183"/>
      <c r="I39" s="183"/>
      <c r="J39" s="184"/>
    </row>
    <row r="40" spans="1:10" ht="12.75" customHeight="1">
      <c r="A40" s="172"/>
      <c r="B40" s="183"/>
      <c r="C40" s="183"/>
      <c r="D40" s="183"/>
      <c r="E40" s="183"/>
      <c r="F40" s="183"/>
      <c r="G40" s="183"/>
      <c r="H40" s="183"/>
      <c r="I40" s="183"/>
      <c r="J40" s="184"/>
    </row>
    <row r="41" spans="1:10" ht="12.75" customHeight="1">
      <c r="A41" s="172"/>
      <c r="B41" s="183"/>
      <c r="C41" s="183"/>
      <c r="D41" s="183"/>
      <c r="E41" s="183"/>
      <c r="F41" s="183"/>
      <c r="G41" s="183"/>
      <c r="H41" s="183"/>
      <c r="I41" s="183"/>
      <c r="J41" s="184"/>
    </row>
    <row r="42" spans="1:10" ht="12.75" customHeight="1">
      <c r="A42" s="172"/>
      <c r="B42" s="183"/>
      <c r="C42" s="183"/>
      <c r="D42" s="183"/>
      <c r="E42" s="183"/>
      <c r="F42" s="183"/>
      <c r="G42" s="183"/>
      <c r="H42" s="183"/>
      <c r="I42" s="183"/>
      <c r="J42" s="184"/>
    </row>
    <row r="43" spans="1:10" ht="12.75" customHeight="1">
      <c r="A43" s="172"/>
      <c r="B43" s="183"/>
      <c r="C43" s="183"/>
      <c r="D43" s="183"/>
      <c r="E43" s="183"/>
      <c r="F43" s="183"/>
      <c r="G43" s="183"/>
      <c r="H43" s="183"/>
      <c r="I43" s="183"/>
      <c r="J43" s="184"/>
    </row>
    <row r="44" spans="1:10" ht="12.75" customHeight="1">
      <c r="A44" s="172"/>
      <c r="B44" s="183"/>
      <c r="C44" s="183"/>
      <c r="D44" s="183"/>
      <c r="E44" s="183"/>
      <c r="F44" s="183"/>
      <c r="G44" s="183"/>
      <c r="H44" s="183"/>
      <c r="I44" s="183"/>
      <c r="J44" s="184"/>
    </row>
    <row r="45" spans="1:10" ht="12.75" customHeight="1">
      <c r="A45" s="172"/>
      <c r="B45" s="183"/>
      <c r="C45" s="183"/>
      <c r="D45" s="183"/>
      <c r="E45" s="183"/>
      <c r="F45" s="183"/>
      <c r="G45" s="183"/>
      <c r="H45" s="183"/>
      <c r="I45" s="183"/>
      <c r="J45" s="184"/>
    </row>
    <row r="46" spans="1:10" ht="12.75" customHeight="1">
      <c r="A46" s="172"/>
      <c r="B46" s="183"/>
      <c r="C46" s="183"/>
      <c r="D46" s="183"/>
      <c r="E46" s="183"/>
      <c r="F46" s="183"/>
      <c r="G46" s="183"/>
      <c r="H46" s="183"/>
      <c r="I46" s="183"/>
      <c r="J46" s="184"/>
    </row>
    <row r="47" spans="1:10" ht="12.75" customHeight="1">
      <c r="A47" s="172"/>
      <c r="B47" s="183"/>
      <c r="C47" s="183"/>
      <c r="D47" s="183"/>
      <c r="E47" s="183"/>
      <c r="F47" s="183"/>
      <c r="G47" s="183"/>
      <c r="H47" s="183"/>
      <c r="I47" s="183"/>
      <c r="J47" s="184"/>
    </row>
    <row r="48" spans="1:10" ht="12.75" customHeight="1">
      <c r="A48" s="172"/>
      <c r="B48" s="183"/>
      <c r="C48" s="183"/>
      <c r="D48" s="183"/>
      <c r="E48" s="183"/>
      <c r="F48" s="183"/>
      <c r="G48" s="183"/>
      <c r="H48" s="183"/>
      <c r="I48" s="183"/>
      <c r="J48" s="184"/>
    </row>
    <row r="49" spans="1:10" ht="12.75" customHeight="1">
      <c r="A49" s="172"/>
      <c r="B49" s="183"/>
      <c r="C49" s="183"/>
      <c r="D49" s="183"/>
      <c r="E49" s="183"/>
      <c r="F49" s="183"/>
      <c r="G49" s="183"/>
      <c r="H49" s="183"/>
      <c r="I49" s="183"/>
      <c r="J49" s="184"/>
    </row>
    <row r="50" spans="1:10" ht="12.75" customHeight="1">
      <c r="A50" s="172"/>
      <c r="B50" s="183"/>
      <c r="C50" s="183"/>
      <c r="D50" s="183"/>
      <c r="E50" s="183"/>
      <c r="F50" s="183"/>
      <c r="G50" s="183"/>
      <c r="H50" s="183"/>
      <c r="I50" s="183"/>
      <c r="J50" s="184"/>
    </row>
    <row r="51" spans="1:10" ht="12.75" customHeight="1">
      <c r="A51" s="172"/>
      <c r="B51" s="183"/>
      <c r="C51" s="183"/>
      <c r="D51" s="183"/>
      <c r="E51" s="183"/>
      <c r="F51" s="183"/>
      <c r="G51" s="183"/>
      <c r="H51" s="183"/>
      <c r="I51" s="183"/>
      <c r="J51" s="184"/>
    </row>
    <row r="52" spans="1:10" ht="12.75" customHeight="1">
      <c r="A52" s="172"/>
      <c r="B52" s="183"/>
      <c r="C52" s="183"/>
      <c r="D52" s="183"/>
      <c r="E52" s="183"/>
      <c r="F52" s="183"/>
      <c r="G52" s="183"/>
      <c r="H52" s="183"/>
      <c r="I52" s="183"/>
      <c r="J52" s="184"/>
    </row>
    <row r="53" spans="1:10" ht="12.75" customHeight="1">
      <c r="A53" s="172"/>
      <c r="B53" s="183"/>
      <c r="C53" s="183"/>
      <c r="D53" s="183"/>
      <c r="E53" s="183"/>
      <c r="F53" s="183"/>
      <c r="G53" s="183"/>
      <c r="H53" s="183"/>
      <c r="I53" s="183"/>
      <c r="J53" s="184"/>
    </row>
    <row r="54" spans="1:10" ht="12.75" customHeight="1">
      <c r="A54" s="174"/>
      <c r="B54" s="193"/>
      <c r="C54" s="193"/>
      <c r="D54" s="193"/>
      <c r="E54" s="193"/>
      <c r="F54" s="193"/>
      <c r="G54" s="193"/>
      <c r="H54" s="193"/>
      <c r="I54" s="193"/>
      <c r="J54" s="194"/>
    </row>
    <row r="55" spans="1:10" ht="12.75" customHeight="1">
      <c r="A55" s="122"/>
      <c r="B55" s="122"/>
      <c r="C55" s="122"/>
      <c r="D55" s="122"/>
      <c r="E55" s="122"/>
      <c r="F55" s="122"/>
      <c r="G55" s="122"/>
      <c r="H55" s="122"/>
      <c r="I55" s="122"/>
      <c r="J55" s="122"/>
    </row>
    <row r="56" spans="1:10" ht="12.75" customHeight="1">
      <c r="A56" s="229" t="s">
        <v>65</v>
      </c>
      <c r="B56" s="167"/>
      <c r="C56" s="167"/>
      <c r="D56" s="167"/>
      <c r="E56" s="167"/>
      <c r="F56" s="167"/>
      <c r="G56" s="209"/>
      <c r="H56" s="230" t="str">
        <f>'CONTACT INFORMATION'!$A$24</f>
        <v>Los Angeles</v>
      </c>
      <c r="I56" s="167"/>
      <c r="J56" s="168"/>
    </row>
    <row r="57" spans="1:10" ht="12.75" customHeight="1">
      <c r="A57" s="117"/>
      <c r="B57" s="117"/>
      <c r="C57" s="117"/>
      <c r="D57" s="117"/>
      <c r="E57" s="117"/>
      <c r="F57" s="117"/>
      <c r="G57" s="117"/>
      <c r="H57" s="117"/>
      <c r="I57" s="117"/>
      <c r="J57" s="117"/>
    </row>
    <row r="58" spans="1:10" ht="12.75" customHeight="1">
      <c r="A58" s="273" t="s">
        <v>189</v>
      </c>
      <c r="B58" s="167"/>
      <c r="C58" s="167"/>
      <c r="D58" s="167"/>
      <c r="E58" s="167"/>
      <c r="F58" s="167"/>
      <c r="G58" s="167"/>
      <c r="H58" s="167"/>
      <c r="I58" s="167"/>
      <c r="J58" s="168"/>
    </row>
    <row r="59" spans="1:10" ht="12.75" customHeight="1">
      <c r="A59" s="274" t="s">
        <v>140</v>
      </c>
      <c r="B59" s="189"/>
      <c r="C59" s="189"/>
      <c r="D59" s="190"/>
      <c r="E59" s="306" t="s">
        <v>1020</v>
      </c>
      <c r="F59" s="177"/>
      <c r="G59" s="177"/>
      <c r="H59" s="177"/>
      <c r="I59" s="177"/>
      <c r="J59" s="178"/>
    </row>
    <row r="60" spans="1:10" ht="12.75" customHeight="1">
      <c r="A60" s="276" t="s">
        <v>163</v>
      </c>
      <c r="B60" s="205"/>
      <c r="C60" s="205"/>
      <c r="D60" s="206"/>
      <c r="E60" s="174"/>
      <c r="F60" s="193"/>
      <c r="G60" s="193"/>
      <c r="H60" s="193"/>
      <c r="I60" s="193"/>
      <c r="J60" s="194"/>
    </row>
    <row r="61" spans="1:10" ht="12.75" customHeight="1">
      <c r="A61" s="260" t="s">
        <v>190</v>
      </c>
      <c r="B61" s="167"/>
      <c r="C61" s="167"/>
      <c r="D61" s="168"/>
      <c r="E61" s="227"/>
      <c r="F61" s="167"/>
      <c r="G61" s="167"/>
      <c r="H61" s="167"/>
      <c r="I61" s="167"/>
      <c r="J61" s="168"/>
    </row>
    <row r="62" spans="1:10" ht="12.75" customHeight="1">
      <c r="A62" s="118"/>
      <c r="B62" s="114"/>
      <c r="C62" s="114"/>
      <c r="D62" s="114"/>
      <c r="E62" s="277" t="s">
        <v>143</v>
      </c>
      <c r="F62" s="193"/>
      <c r="G62" s="277" t="s">
        <v>144</v>
      </c>
      <c r="H62" s="193"/>
      <c r="I62" s="278" t="s">
        <v>145</v>
      </c>
      <c r="J62" s="194"/>
    </row>
    <row r="63" spans="1:10" ht="12.75" customHeight="1">
      <c r="A63" s="242" t="s">
        <v>146</v>
      </c>
      <c r="B63" s="167"/>
      <c r="C63" s="167"/>
      <c r="D63" s="168"/>
      <c r="E63" s="261"/>
      <c r="F63" s="168"/>
      <c r="G63" s="261"/>
      <c r="H63" s="168"/>
      <c r="I63" s="262"/>
      <c r="J63" s="168"/>
    </row>
    <row r="64" spans="1:10" ht="12.75" customHeight="1">
      <c r="A64" s="263" t="s">
        <v>147</v>
      </c>
      <c r="B64" s="167"/>
      <c r="C64" s="167"/>
      <c r="D64" s="168"/>
      <c r="E64" s="264">
        <v>845422.07999999996</v>
      </c>
      <c r="F64" s="168"/>
      <c r="G64" s="279"/>
      <c r="H64" s="168"/>
      <c r="I64" s="280"/>
      <c r="J64" s="168"/>
    </row>
    <row r="65" spans="1:10" ht="12.75" customHeight="1">
      <c r="A65" s="242" t="s">
        <v>148</v>
      </c>
      <c r="B65" s="167"/>
      <c r="C65" s="167"/>
      <c r="D65" s="168"/>
      <c r="E65" s="261">
        <v>13390.96</v>
      </c>
      <c r="F65" s="168"/>
      <c r="G65" s="261"/>
      <c r="H65" s="168"/>
      <c r="I65" s="262"/>
      <c r="J65" s="168"/>
    </row>
    <row r="66" spans="1:10" ht="12.75" customHeight="1">
      <c r="A66" s="263" t="s">
        <v>149</v>
      </c>
      <c r="B66" s="167"/>
      <c r="C66" s="167"/>
      <c r="D66" s="168"/>
      <c r="E66" s="264">
        <v>169546.06</v>
      </c>
      <c r="F66" s="168"/>
      <c r="G66" s="279"/>
      <c r="H66" s="168"/>
      <c r="I66" s="280"/>
      <c r="J66" s="168"/>
    </row>
    <row r="67" spans="1:10" ht="12.75" customHeight="1">
      <c r="A67" s="242" t="s">
        <v>150</v>
      </c>
      <c r="B67" s="167"/>
      <c r="C67" s="167"/>
      <c r="D67" s="168"/>
      <c r="E67" s="261"/>
      <c r="F67" s="168"/>
      <c r="G67" s="261"/>
      <c r="H67" s="168"/>
      <c r="I67" s="262"/>
      <c r="J67" s="168"/>
    </row>
    <row r="68" spans="1:10" ht="12.75" customHeight="1">
      <c r="A68" s="263" t="s">
        <v>151</v>
      </c>
      <c r="B68" s="167"/>
      <c r="C68" s="167"/>
      <c r="D68" s="168"/>
      <c r="E68" s="264">
        <v>3838.58</v>
      </c>
      <c r="F68" s="168"/>
      <c r="G68" s="279"/>
      <c r="H68" s="168"/>
      <c r="I68" s="280"/>
      <c r="J68" s="168"/>
    </row>
    <row r="69" spans="1:10" ht="12.75" customHeight="1">
      <c r="A69" s="242" t="s">
        <v>152</v>
      </c>
      <c r="B69" s="167"/>
      <c r="C69" s="167"/>
      <c r="D69" s="168"/>
      <c r="E69" s="283"/>
      <c r="F69" s="168"/>
      <c r="G69" s="283"/>
      <c r="H69" s="168"/>
      <c r="I69" s="284"/>
      <c r="J69" s="168"/>
    </row>
    <row r="70" spans="1:10" ht="12.75" customHeight="1">
      <c r="A70" s="291" t="s">
        <v>959</v>
      </c>
      <c r="B70" s="292"/>
      <c r="C70" s="292"/>
      <c r="D70" s="293"/>
      <c r="E70" s="264">
        <v>20483.89</v>
      </c>
      <c r="F70" s="168"/>
      <c r="G70" s="279"/>
      <c r="H70" s="168"/>
      <c r="I70" s="279"/>
      <c r="J70" s="168"/>
    </row>
    <row r="71" spans="1:10" ht="12.75" customHeight="1">
      <c r="A71" s="291" t="s">
        <v>960</v>
      </c>
      <c r="B71" s="292"/>
      <c r="C71" s="292"/>
      <c r="D71" s="293"/>
      <c r="E71" s="264">
        <v>6379.6</v>
      </c>
      <c r="F71" s="168"/>
      <c r="G71" s="279"/>
      <c r="H71" s="168"/>
      <c r="I71" s="279"/>
      <c r="J71" s="168"/>
    </row>
    <row r="72" spans="1:10" ht="12.75" customHeight="1">
      <c r="A72" s="285"/>
      <c r="B72" s="167"/>
      <c r="C72" s="167"/>
      <c r="D72" s="168"/>
      <c r="E72" s="264"/>
      <c r="F72" s="168"/>
      <c r="G72" s="279"/>
      <c r="H72" s="168"/>
      <c r="I72" s="279"/>
      <c r="J72" s="168"/>
    </row>
    <row r="73" spans="1:10" ht="12.75" customHeight="1">
      <c r="A73" s="244" t="s">
        <v>153</v>
      </c>
      <c r="B73" s="167"/>
      <c r="C73" s="167"/>
      <c r="D73" s="168"/>
      <c r="E73" s="286">
        <f>SUM(E63:E72)</f>
        <v>1059061.17</v>
      </c>
      <c r="F73" s="168"/>
      <c r="G73" s="286">
        <f>SUM(G63:G72)</f>
        <v>0</v>
      </c>
      <c r="H73" s="168"/>
      <c r="I73" s="286">
        <f>SUM(I63:I72)</f>
        <v>0</v>
      </c>
      <c r="J73" s="168"/>
    </row>
    <row r="74" spans="1:10" ht="12.75" customHeight="1">
      <c r="A74" s="287" t="s">
        <v>154</v>
      </c>
      <c r="B74" s="189"/>
      <c r="C74" s="189"/>
      <c r="D74" s="189"/>
      <c r="E74" s="189"/>
      <c r="F74" s="189"/>
      <c r="G74" s="189"/>
      <c r="H74" s="189"/>
      <c r="I74" s="189"/>
      <c r="J74" s="190"/>
    </row>
    <row r="75" spans="1:10" ht="12.75" customHeight="1">
      <c r="A75" s="288" t="s">
        <v>155</v>
      </c>
      <c r="B75" s="197"/>
      <c r="C75" s="197"/>
      <c r="D75" s="197"/>
      <c r="E75" s="197"/>
      <c r="F75" s="197"/>
      <c r="G75" s="197"/>
      <c r="H75" s="197"/>
      <c r="I75" s="197"/>
      <c r="J75" s="198"/>
    </row>
    <row r="76" spans="1:10" ht="12.75" customHeight="1">
      <c r="A76" s="288" t="s">
        <v>156</v>
      </c>
      <c r="B76" s="197"/>
      <c r="C76" s="197"/>
      <c r="D76" s="197"/>
      <c r="E76" s="197"/>
      <c r="F76" s="197"/>
      <c r="G76" s="197"/>
      <c r="H76" s="197"/>
      <c r="I76" s="197"/>
      <c r="J76" s="198"/>
    </row>
    <row r="77" spans="1:10" ht="12.75" customHeight="1">
      <c r="A77" s="281" t="s">
        <v>157</v>
      </c>
      <c r="B77" s="205"/>
      <c r="C77" s="205"/>
      <c r="D77" s="205"/>
      <c r="E77" s="205"/>
      <c r="F77" s="205"/>
      <c r="G77" s="205"/>
      <c r="H77" s="205"/>
      <c r="I77" s="205"/>
      <c r="J77" s="206"/>
    </row>
    <row r="78" spans="1:10" ht="12.75" customHeight="1">
      <c r="A78" s="222" t="s">
        <v>1024</v>
      </c>
      <c r="B78" s="177"/>
      <c r="C78" s="177"/>
      <c r="D78" s="177"/>
      <c r="E78" s="177"/>
      <c r="F78" s="177"/>
      <c r="G78" s="177"/>
      <c r="H78" s="177"/>
      <c r="I78" s="177"/>
      <c r="J78" s="178"/>
    </row>
    <row r="79" spans="1:10" ht="12.75" customHeight="1">
      <c r="A79" s="172"/>
      <c r="B79" s="183"/>
      <c r="C79" s="183"/>
      <c r="D79" s="183"/>
      <c r="E79" s="183"/>
      <c r="F79" s="183"/>
      <c r="G79" s="183"/>
      <c r="H79" s="183"/>
      <c r="I79" s="183"/>
      <c r="J79" s="184"/>
    </row>
    <row r="80" spans="1:10" ht="12.75" customHeight="1">
      <c r="A80" s="172"/>
      <c r="B80" s="183"/>
      <c r="C80" s="183"/>
      <c r="D80" s="183"/>
      <c r="E80" s="183"/>
      <c r="F80" s="183"/>
      <c r="G80" s="183"/>
      <c r="H80" s="183"/>
      <c r="I80" s="183"/>
      <c r="J80" s="184"/>
    </row>
    <row r="81" spans="1:10" ht="12.75" customHeight="1">
      <c r="A81" s="172"/>
      <c r="B81" s="183"/>
      <c r="C81" s="183"/>
      <c r="D81" s="183"/>
      <c r="E81" s="183"/>
      <c r="F81" s="183"/>
      <c r="G81" s="183"/>
      <c r="H81" s="183"/>
      <c r="I81" s="183"/>
      <c r="J81" s="184"/>
    </row>
    <row r="82" spans="1:10" ht="12.75" customHeight="1">
      <c r="A82" s="172"/>
      <c r="B82" s="183"/>
      <c r="C82" s="183"/>
      <c r="D82" s="183"/>
      <c r="E82" s="183"/>
      <c r="F82" s="183"/>
      <c r="G82" s="183"/>
      <c r="H82" s="183"/>
      <c r="I82" s="183"/>
      <c r="J82" s="184"/>
    </row>
    <row r="83" spans="1:10" ht="12.75" customHeight="1">
      <c r="A83" s="172"/>
      <c r="B83" s="183"/>
      <c r="C83" s="183"/>
      <c r="D83" s="183"/>
      <c r="E83" s="183"/>
      <c r="F83" s="183"/>
      <c r="G83" s="183"/>
      <c r="H83" s="183"/>
      <c r="I83" s="183"/>
      <c r="J83" s="184"/>
    </row>
    <row r="84" spans="1:10" ht="12.75" customHeight="1">
      <c r="A84" s="172"/>
      <c r="B84" s="183"/>
      <c r="C84" s="183"/>
      <c r="D84" s="183"/>
      <c r="E84" s="183"/>
      <c r="F84" s="183"/>
      <c r="G84" s="183"/>
      <c r="H84" s="183"/>
      <c r="I84" s="183"/>
      <c r="J84" s="184"/>
    </row>
    <row r="85" spans="1:10" ht="12.75" customHeight="1">
      <c r="A85" s="172"/>
      <c r="B85" s="183"/>
      <c r="C85" s="183"/>
      <c r="D85" s="183"/>
      <c r="E85" s="183"/>
      <c r="F85" s="183"/>
      <c r="G85" s="183"/>
      <c r="H85" s="183"/>
      <c r="I85" s="183"/>
      <c r="J85" s="184"/>
    </row>
    <row r="86" spans="1:10" ht="12.75" customHeight="1">
      <c r="A86" s="172"/>
      <c r="B86" s="183"/>
      <c r="C86" s="183"/>
      <c r="D86" s="183"/>
      <c r="E86" s="183"/>
      <c r="F86" s="183"/>
      <c r="G86" s="183"/>
      <c r="H86" s="183"/>
      <c r="I86" s="183"/>
      <c r="J86" s="184"/>
    </row>
    <row r="87" spans="1:10" ht="12.75" customHeight="1">
      <c r="A87" s="172"/>
      <c r="B87" s="183"/>
      <c r="C87" s="183"/>
      <c r="D87" s="183"/>
      <c r="E87" s="183"/>
      <c r="F87" s="183"/>
      <c r="G87" s="183"/>
      <c r="H87" s="183"/>
      <c r="I87" s="183"/>
      <c r="J87" s="184"/>
    </row>
    <row r="88" spans="1:10" ht="12.75" customHeight="1">
      <c r="A88" s="172"/>
      <c r="B88" s="183"/>
      <c r="C88" s="183"/>
      <c r="D88" s="183"/>
      <c r="E88" s="183"/>
      <c r="F88" s="183"/>
      <c r="G88" s="183"/>
      <c r="H88" s="183"/>
      <c r="I88" s="183"/>
      <c r="J88" s="184"/>
    </row>
    <row r="89" spans="1:10" ht="12.75" customHeight="1">
      <c r="A89" s="172"/>
      <c r="B89" s="183"/>
      <c r="C89" s="183"/>
      <c r="D89" s="183"/>
      <c r="E89" s="183"/>
      <c r="F89" s="183"/>
      <c r="G89" s="183"/>
      <c r="H89" s="183"/>
      <c r="I89" s="183"/>
      <c r="J89" s="184"/>
    </row>
    <row r="90" spans="1:10" ht="12.75" customHeight="1">
      <c r="A90" s="172"/>
      <c r="B90" s="183"/>
      <c r="C90" s="183"/>
      <c r="D90" s="183"/>
      <c r="E90" s="183"/>
      <c r="F90" s="183"/>
      <c r="G90" s="183"/>
      <c r="H90" s="183"/>
      <c r="I90" s="183"/>
      <c r="J90" s="184"/>
    </row>
    <row r="91" spans="1:10" ht="12.75" customHeight="1">
      <c r="A91" s="172"/>
      <c r="B91" s="183"/>
      <c r="C91" s="183"/>
      <c r="D91" s="183"/>
      <c r="E91" s="183"/>
      <c r="F91" s="183"/>
      <c r="G91" s="183"/>
      <c r="H91" s="183"/>
      <c r="I91" s="183"/>
      <c r="J91" s="184"/>
    </row>
    <row r="92" spans="1:10" ht="12.75" customHeight="1">
      <c r="A92" s="172"/>
      <c r="B92" s="183"/>
      <c r="C92" s="183"/>
      <c r="D92" s="183"/>
      <c r="E92" s="183"/>
      <c r="F92" s="183"/>
      <c r="G92" s="183"/>
      <c r="H92" s="183"/>
      <c r="I92" s="183"/>
      <c r="J92" s="184"/>
    </row>
    <row r="93" spans="1:10" ht="12.75" customHeight="1">
      <c r="A93" s="172"/>
      <c r="B93" s="183"/>
      <c r="C93" s="183"/>
      <c r="D93" s="183"/>
      <c r="E93" s="183"/>
      <c r="F93" s="183"/>
      <c r="G93" s="183"/>
      <c r="H93" s="183"/>
      <c r="I93" s="183"/>
      <c r="J93" s="184"/>
    </row>
    <row r="94" spans="1:10" ht="12.75" customHeight="1">
      <c r="A94" s="172"/>
      <c r="B94" s="183"/>
      <c r="C94" s="183"/>
      <c r="D94" s="183"/>
      <c r="E94" s="183"/>
      <c r="F94" s="183"/>
      <c r="G94" s="183"/>
      <c r="H94" s="183"/>
      <c r="I94" s="183"/>
      <c r="J94" s="184"/>
    </row>
    <row r="95" spans="1:10" ht="12.75" customHeight="1">
      <c r="A95" s="172"/>
      <c r="B95" s="183"/>
      <c r="C95" s="183"/>
      <c r="D95" s="183"/>
      <c r="E95" s="183"/>
      <c r="F95" s="183"/>
      <c r="G95" s="183"/>
      <c r="H95" s="183"/>
      <c r="I95" s="183"/>
      <c r="J95" s="184"/>
    </row>
    <row r="96" spans="1:10" ht="12.75" customHeight="1">
      <c r="A96" s="172"/>
      <c r="B96" s="183"/>
      <c r="C96" s="183"/>
      <c r="D96" s="183"/>
      <c r="E96" s="183"/>
      <c r="F96" s="183"/>
      <c r="G96" s="183"/>
      <c r="H96" s="183"/>
      <c r="I96" s="183"/>
      <c r="J96" s="184"/>
    </row>
    <row r="97" spans="1:10" ht="12.75" customHeight="1">
      <c r="A97" s="172"/>
      <c r="B97" s="183"/>
      <c r="C97" s="183"/>
      <c r="D97" s="183"/>
      <c r="E97" s="183"/>
      <c r="F97" s="183"/>
      <c r="G97" s="183"/>
      <c r="H97" s="183"/>
      <c r="I97" s="183"/>
      <c r="J97" s="184"/>
    </row>
    <row r="98" spans="1:10" ht="12.75" customHeight="1">
      <c r="A98" s="172"/>
      <c r="B98" s="183"/>
      <c r="C98" s="183"/>
      <c r="D98" s="183"/>
      <c r="E98" s="183"/>
      <c r="F98" s="183"/>
      <c r="G98" s="183"/>
      <c r="H98" s="183"/>
      <c r="I98" s="183"/>
      <c r="J98" s="184"/>
    </row>
    <row r="99" spans="1:10" ht="12.75" customHeight="1">
      <c r="A99" s="172"/>
      <c r="B99" s="183"/>
      <c r="C99" s="183"/>
      <c r="D99" s="183"/>
      <c r="E99" s="183"/>
      <c r="F99" s="183"/>
      <c r="G99" s="183"/>
      <c r="H99" s="183"/>
      <c r="I99" s="183"/>
      <c r="J99" s="184"/>
    </row>
    <row r="100" spans="1:10" ht="12.75" customHeight="1">
      <c r="A100" s="172"/>
      <c r="B100" s="183"/>
      <c r="C100" s="183"/>
      <c r="D100" s="183"/>
      <c r="E100" s="183"/>
      <c r="F100" s="183"/>
      <c r="G100" s="183"/>
      <c r="H100" s="183"/>
      <c r="I100" s="183"/>
      <c r="J100" s="184"/>
    </row>
    <row r="101" spans="1:10" ht="12.75" customHeight="1">
      <c r="A101" s="172"/>
      <c r="B101" s="183"/>
      <c r="C101" s="183"/>
      <c r="D101" s="183"/>
      <c r="E101" s="183"/>
      <c r="F101" s="183"/>
      <c r="G101" s="183"/>
      <c r="H101" s="183"/>
      <c r="I101" s="183"/>
      <c r="J101" s="184"/>
    </row>
    <row r="102" spans="1:10" ht="12.75" customHeight="1">
      <c r="A102" s="172"/>
      <c r="B102" s="183"/>
      <c r="C102" s="183"/>
      <c r="D102" s="183"/>
      <c r="E102" s="183"/>
      <c r="F102" s="183"/>
      <c r="G102" s="183"/>
      <c r="H102" s="183"/>
      <c r="I102" s="183"/>
      <c r="J102" s="184"/>
    </row>
    <row r="103" spans="1:10" ht="12.75" customHeight="1">
      <c r="A103" s="172"/>
      <c r="B103" s="183"/>
      <c r="C103" s="183"/>
      <c r="D103" s="183"/>
      <c r="E103" s="183"/>
      <c r="F103" s="183"/>
      <c r="G103" s="183"/>
      <c r="H103" s="183"/>
      <c r="I103" s="183"/>
      <c r="J103" s="184"/>
    </row>
    <row r="104" spans="1:10" ht="12.75" customHeight="1">
      <c r="A104" s="172"/>
      <c r="B104" s="183"/>
      <c r="C104" s="183"/>
      <c r="D104" s="183"/>
      <c r="E104" s="183"/>
      <c r="F104" s="183"/>
      <c r="G104" s="183"/>
      <c r="H104" s="183"/>
      <c r="I104" s="183"/>
      <c r="J104" s="184"/>
    </row>
    <row r="105" spans="1:10" ht="12.75" customHeight="1">
      <c r="A105" s="172"/>
      <c r="B105" s="183"/>
      <c r="C105" s="183"/>
      <c r="D105" s="183"/>
      <c r="E105" s="183"/>
      <c r="F105" s="183"/>
      <c r="G105" s="183"/>
      <c r="H105" s="183"/>
      <c r="I105" s="183"/>
      <c r="J105" s="184"/>
    </row>
    <row r="106" spans="1:10" ht="12.75" customHeight="1">
      <c r="A106" s="172"/>
      <c r="B106" s="183"/>
      <c r="C106" s="183"/>
      <c r="D106" s="183"/>
      <c r="E106" s="183"/>
      <c r="F106" s="183"/>
      <c r="G106" s="183"/>
      <c r="H106" s="183"/>
      <c r="I106" s="183"/>
      <c r="J106" s="184"/>
    </row>
    <row r="107" spans="1:10" ht="12.75" customHeight="1">
      <c r="A107" s="172"/>
      <c r="B107" s="183"/>
      <c r="C107" s="183"/>
      <c r="D107" s="183"/>
      <c r="E107" s="183"/>
      <c r="F107" s="183"/>
      <c r="G107" s="183"/>
      <c r="H107" s="183"/>
      <c r="I107" s="183"/>
      <c r="J107" s="184"/>
    </row>
    <row r="108" spans="1:10" ht="12.75" customHeight="1">
      <c r="A108" s="172"/>
      <c r="B108" s="183"/>
      <c r="C108" s="183"/>
      <c r="D108" s="183"/>
      <c r="E108" s="183"/>
      <c r="F108" s="183"/>
      <c r="G108" s="183"/>
      <c r="H108" s="183"/>
      <c r="I108" s="183"/>
      <c r="J108" s="184"/>
    </row>
    <row r="109" spans="1:10" ht="12.75" customHeight="1">
      <c r="A109" s="172"/>
      <c r="B109" s="183"/>
      <c r="C109" s="183"/>
      <c r="D109" s="183"/>
      <c r="E109" s="183"/>
      <c r="F109" s="183"/>
      <c r="G109" s="183"/>
      <c r="H109" s="183"/>
      <c r="I109" s="183"/>
      <c r="J109" s="184"/>
    </row>
    <row r="110" spans="1:10" ht="12.75" customHeight="1">
      <c r="A110" s="174"/>
      <c r="B110" s="193"/>
      <c r="C110" s="193"/>
      <c r="D110" s="193"/>
      <c r="E110" s="193"/>
      <c r="F110" s="193"/>
      <c r="G110" s="193"/>
      <c r="H110" s="193"/>
      <c r="I110" s="193"/>
      <c r="J110" s="194"/>
    </row>
    <row r="111" spans="1:10" ht="12.75" customHeight="1"/>
    <row r="112" spans="1:10" ht="12.75" customHeight="1">
      <c r="A112" s="229" t="s">
        <v>65</v>
      </c>
      <c r="B112" s="167"/>
      <c r="C112" s="167"/>
      <c r="D112" s="167"/>
      <c r="E112" s="167"/>
      <c r="F112" s="167"/>
      <c r="G112" s="209"/>
      <c r="H112" s="230" t="str">
        <f>'CONTACT INFORMATION'!$A$24</f>
        <v>Los Angeles</v>
      </c>
      <c r="I112" s="167"/>
      <c r="J112" s="168"/>
    </row>
    <row r="113" spans="1:10" ht="12.75" customHeight="1">
      <c r="A113" s="117"/>
      <c r="B113" s="117"/>
      <c r="C113" s="117"/>
      <c r="D113" s="117"/>
      <c r="E113" s="117"/>
      <c r="F113" s="117"/>
      <c r="G113" s="117"/>
      <c r="H113" s="117"/>
      <c r="I113" s="117"/>
      <c r="J113" s="117"/>
    </row>
    <row r="114" spans="1:10" ht="12.75" customHeight="1">
      <c r="A114" s="273" t="s">
        <v>191</v>
      </c>
      <c r="B114" s="167"/>
      <c r="C114" s="167"/>
      <c r="D114" s="167"/>
      <c r="E114" s="167"/>
      <c r="F114" s="167"/>
      <c r="G114" s="167"/>
      <c r="H114" s="167"/>
      <c r="I114" s="167"/>
      <c r="J114" s="168"/>
    </row>
    <row r="115" spans="1:10" ht="12.75" customHeight="1">
      <c r="A115" s="274" t="s">
        <v>140</v>
      </c>
      <c r="B115" s="189"/>
      <c r="C115" s="189"/>
      <c r="D115" s="190"/>
      <c r="E115" s="303" t="s">
        <v>969</v>
      </c>
      <c r="F115" s="177"/>
      <c r="G115" s="177"/>
      <c r="H115" s="177"/>
      <c r="I115" s="177"/>
      <c r="J115" s="178"/>
    </row>
    <row r="116" spans="1:10" ht="12.75" customHeight="1">
      <c r="A116" s="276" t="s">
        <v>163</v>
      </c>
      <c r="B116" s="205"/>
      <c r="C116" s="205"/>
      <c r="D116" s="206"/>
      <c r="E116" s="174"/>
      <c r="F116" s="193"/>
      <c r="G116" s="193"/>
      <c r="H116" s="193"/>
      <c r="I116" s="193"/>
      <c r="J116" s="194"/>
    </row>
    <row r="117" spans="1:10" ht="12.75" customHeight="1">
      <c r="A117" s="260" t="s">
        <v>192</v>
      </c>
      <c r="B117" s="167"/>
      <c r="C117" s="167"/>
      <c r="D117" s="168"/>
      <c r="E117" s="227"/>
      <c r="F117" s="167"/>
      <c r="G117" s="167"/>
      <c r="H117" s="167"/>
      <c r="I117" s="167"/>
      <c r="J117" s="168"/>
    </row>
    <row r="118" spans="1:10" ht="12.75" customHeight="1">
      <c r="A118" s="118"/>
      <c r="B118" s="114"/>
      <c r="C118" s="114"/>
      <c r="D118" s="114"/>
      <c r="E118" s="277" t="s">
        <v>143</v>
      </c>
      <c r="F118" s="193"/>
      <c r="G118" s="277" t="s">
        <v>144</v>
      </c>
      <c r="H118" s="193"/>
      <c r="I118" s="278" t="s">
        <v>145</v>
      </c>
      <c r="J118" s="194"/>
    </row>
    <row r="119" spans="1:10" ht="12.75" customHeight="1">
      <c r="A119" s="242" t="s">
        <v>146</v>
      </c>
      <c r="B119" s="167"/>
      <c r="C119" s="167"/>
      <c r="D119" s="168"/>
      <c r="E119" s="261"/>
      <c r="F119" s="168"/>
      <c r="G119" s="261"/>
      <c r="H119" s="168"/>
      <c r="I119" s="262"/>
      <c r="J119" s="168"/>
    </row>
    <row r="120" spans="1:10" ht="12.75" customHeight="1">
      <c r="A120" s="263" t="s">
        <v>147</v>
      </c>
      <c r="B120" s="167"/>
      <c r="C120" s="167"/>
      <c r="D120" s="168"/>
      <c r="E120" s="264"/>
      <c r="F120" s="168"/>
      <c r="G120" s="279"/>
      <c r="H120" s="168"/>
      <c r="I120" s="280"/>
      <c r="J120" s="168"/>
    </row>
    <row r="121" spans="1:10" ht="12.75" customHeight="1">
      <c r="A121" s="242" t="s">
        <v>148</v>
      </c>
      <c r="B121" s="167"/>
      <c r="C121" s="167"/>
      <c r="D121" s="168"/>
      <c r="E121" s="261">
        <v>7978.5099999999993</v>
      </c>
      <c r="F121" s="168"/>
      <c r="G121" s="261"/>
      <c r="H121" s="168"/>
      <c r="I121" s="262"/>
      <c r="J121" s="168"/>
    </row>
    <row r="122" spans="1:10" ht="12.75" customHeight="1">
      <c r="A122" s="263" t="s">
        <v>149</v>
      </c>
      <c r="B122" s="167"/>
      <c r="C122" s="167"/>
      <c r="D122" s="168"/>
      <c r="E122" s="264">
        <v>604732.93999999994</v>
      </c>
      <c r="F122" s="168"/>
      <c r="G122" s="279"/>
      <c r="H122" s="168"/>
      <c r="I122" s="280"/>
      <c r="J122" s="168"/>
    </row>
    <row r="123" spans="1:10" ht="12.75" customHeight="1">
      <c r="A123" s="242" t="s">
        <v>150</v>
      </c>
      <c r="B123" s="167"/>
      <c r="C123" s="167"/>
      <c r="D123" s="168"/>
      <c r="E123" s="261"/>
      <c r="F123" s="168"/>
      <c r="G123" s="261"/>
      <c r="H123" s="168"/>
      <c r="I123" s="262"/>
      <c r="J123" s="168"/>
    </row>
    <row r="124" spans="1:10" ht="12.75" customHeight="1">
      <c r="A124" s="263" t="s">
        <v>151</v>
      </c>
      <c r="B124" s="167"/>
      <c r="C124" s="167"/>
      <c r="D124" s="168"/>
      <c r="E124" s="264">
        <v>2287.29</v>
      </c>
      <c r="F124" s="168"/>
      <c r="G124" s="279"/>
      <c r="H124" s="168"/>
      <c r="I124" s="280"/>
      <c r="J124" s="168"/>
    </row>
    <row r="125" spans="1:10" ht="12.75" customHeight="1">
      <c r="A125" s="242" t="s">
        <v>152</v>
      </c>
      <c r="B125" s="167"/>
      <c r="C125" s="167"/>
      <c r="D125" s="168"/>
      <c r="E125" s="283"/>
      <c r="F125" s="168"/>
      <c r="G125" s="283"/>
      <c r="H125" s="168"/>
      <c r="I125" s="284"/>
      <c r="J125" s="168"/>
    </row>
    <row r="126" spans="1:10" ht="12.75" customHeight="1">
      <c r="A126" s="291" t="s">
        <v>959</v>
      </c>
      <c r="B126" s="292"/>
      <c r="C126" s="292"/>
      <c r="D126" s="293"/>
      <c r="E126" s="264">
        <v>12204.6</v>
      </c>
      <c r="F126" s="168"/>
      <c r="G126" s="279"/>
      <c r="H126" s="168"/>
      <c r="I126" s="279"/>
      <c r="J126" s="168"/>
    </row>
    <row r="127" spans="1:10" ht="12.75" customHeight="1">
      <c r="A127" s="291" t="s">
        <v>960</v>
      </c>
      <c r="B127" s="292"/>
      <c r="C127" s="292"/>
      <c r="D127" s="293"/>
      <c r="E127" s="264">
        <v>3801.06</v>
      </c>
      <c r="F127" s="168"/>
      <c r="G127" s="279"/>
      <c r="H127" s="168"/>
      <c r="I127" s="279"/>
      <c r="J127" s="168"/>
    </row>
    <row r="128" spans="1:10" ht="12.75" customHeight="1">
      <c r="A128" s="285"/>
      <c r="B128" s="167"/>
      <c r="C128" s="167"/>
      <c r="D128" s="168"/>
      <c r="E128" s="264"/>
      <c r="F128" s="168"/>
      <c r="G128" s="279"/>
      <c r="H128" s="168"/>
      <c r="I128" s="279"/>
      <c r="J128" s="168"/>
    </row>
    <row r="129" spans="1:10" ht="12.75" customHeight="1">
      <c r="A129" s="244" t="s">
        <v>153</v>
      </c>
      <c r="B129" s="167"/>
      <c r="C129" s="167"/>
      <c r="D129" s="168"/>
      <c r="E129" s="286">
        <f>SUM(E119:E128)</f>
        <v>631004.4</v>
      </c>
      <c r="F129" s="168"/>
      <c r="G129" s="286">
        <f>SUM(G119:G128)</f>
        <v>0</v>
      </c>
      <c r="H129" s="168"/>
      <c r="I129" s="286">
        <f>SUM(I119:I128)</f>
        <v>0</v>
      </c>
      <c r="J129" s="168"/>
    </row>
    <row r="130" spans="1:10" ht="12.75" customHeight="1">
      <c r="A130" s="287" t="s">
        <v>154</v>
      </c>
      <c r="B130" s="189"/>
      <c r="C130" s="189"/>
      <c r="D130" s="189"/>
      <c r="E130" s="189"/>
      <c r="F130" s="189"/>
      <c r="G130" s="189"/>
      <c r="H130" s="189"/>
      <c r="I130" s="189"/>
      <c r="J130" s="190"/>
    </row>
    <row r="131" spans="1:10" ht="12.75" customHeight="1">
      <c r="A131" s="288" t="s">
        <v>155</v>
      </c>
      <c r="B131" s="197"/>
      <c r="C131" s="197"/>
      <c r="D131" s="197"/>
      <c r="E131" s="197"/>
      <c r="F131" s="197"/>
      <c r="G131" s="197"/>
      <c r="H131" s="197"/>
      <c r="I131" s="197"/>
      <c r="J131" s="198"/>
    </row>
    <row r="132" spans="1:10" ht="12.75" customHeight="1">
      <c r="A132" s="288" t="s">
        <v>156</v>
      </c>
      <c r="B132" s="197"/>
      <c r="C132" s="197"/>
      <c r="D132" s="197"/>
      <c r="E132" s="197"/>
      <c r="F132" s="197"/>
      <c r="G132" s="197"/>
      <c r="H132" s="197"/>
      <c r="I132" s="197"/>
      <c r="J132" s="198"/>
    </row>
    <row r="133" spans="1:10" ht="12.75" customHeight="1">
      <c r="A133" s="281" t="s">
        <v>157</v>
      </c>
      <c r="B133" s="205"/>
      <c r="C133" s="205"/>
      <c r="D133" s="205"/>
      <c r="E133" s="205"/>
      <c r="F133" s="205"/>
      <c r="G133" s="205"/>
      <c r="H133" s="205"/>
      <c r="I133" s="205"/>
      <c r="J133" s="206"/>
    </row>
    <row r="134" spans="1:10" ht="12.75" customHeight="1">
      <c r="A134" s="222" t="s">
        <v>1017</v>
      </c>
      <c r="B134" s="177"/>
      <c r="C134" s="177"/>
      <c r="D134" s="177"/>
      <c r="E134" s="177"/>
      <c r="F134" s="177"/>
      <c r="G134" s="177"/>
      <c r="H134" s="177"/>
      <c r="I134" s="177"/>
      <c r="J134" s="178"/>
    </row>
    <row r="135" spans="1:10" ht="12.75" customHeight="1">
      <c r="A135" s="172"/>
      <c r="B135" s="183"/>
      <c r="C135" s="183"/>
      <c r="D135" s="183"/>
      <c r="E135" s="183"/>
      <c r="F135" s="183"/>
      <c r="G135" s="183"/>
      <c r="H135" s="183"/>
      <c r="I135" s="183"/>
      <c r="J135" s="184"/>
    </row>
    <row r="136" spans="1:10" ht="12.75" customHeight="1">
      <c r="A136" s="172"/>
      <c r="B136" s="183"/>
      <c r="C136" s="183"/>
      <c r="D136" s="183"/>
      <c r="E136" s="183"/>
      <c r="F136" s="183"/>
      <c r="G136" s="183"/>
      <c r="H136" s="183"/>
      <c r="I136" s="183"/>
      <c r="J136" s="184"/>
    </row>
    <row r="137" spans="1:10" ht="12.75" customHeight="1">
      <c r="A137" s="172"/>
      <c r="B137" s="183"/>
      <c r="C137" s="183"/>
      <c r="D137" s="183"/>
      <c r="E137" s="183"/>
      <c r="F137" s="183"/>
      <c r="G137" s="183"/>
      <c r="H137" s="183"/>
      <c r="I137" s="183"/>
      <c r="J137" s="184"/>
    </row>
    <row r="138" spans="1:10" ht="12.75" customHeight="1">
      <c r="A138" s="172"/>
      <c r="B138" s="183"/>
      <c r="C138" s="183"/>
      <c r="D138" s="183"/>
      <c r="E138" s="183"/>
      <c r="F138" s="183"/>
      <c r="G138" s="183"/>
      <c r="H138" s="183"/>
      <c r="I138" s="183"/>
      <c r="J138" s="184"/>
    </row>
    <row r="139" spans="1:10" ht="12.75" customHeight="1">
      <c r="A139" s="172"/>
      <c r="B139" s="183"/>
      <c r="C139" s="183"/>
      <c r="D139" s="183"/>
      <c r="E139" s="183"/>
      <c r="F139" s="183"/>
      <c r="G139" s="183"/>
      <c r="H139" s="183"/>
      <c r="I139" s="183"/>
      <c r="J139" s="184"/>
    </row>
    <row r="140" spans="1:10" ht="12.75" customHeight="1">
      <c r="A140" s="172"/>
      <c r="B140" s="183"/>
      <c r="C140" s="183"/>
      <c r="D140" s="183"/>
      <c r="E140" s="183"/>
      <c r="F140" s="183"/>
      <c r="G140" s="183"/>
      <c r="H140" s="183"/>
      <c r="I140" s="183"/>
      <c r="J140" s="184"/>
    </row>
    <row r="141" spans="1:10" ht="12.75" customHeight="1">
      <c r="A141" s="172"/>
      <c r="B141" s="183"/>
      <c r="C141" s="183"/>
      <c r="D141" s="183"/>
      <c r="E141" s="183"/>
      <c r="F141" s="183"/>
      <c r="G141" s="183"/>
      <c r="H141" s="183"/>
      <c r="I141" s="183"/>
      <c r="J141" s="184"/>
    </row>
    <row r="142" spans="1:10" ht="12.75" customHeight="1">
      <c r="A142" s="172"/>
      <c r="B142" s="183"/>
      <c r="C142" s="183"/>
      <c r="D142" s="183"/>
      <c r="E142" s="183"/>
      <c r="F142" s="183"/>
      <c r="G142" s="183"/>
      <c r="H142" s="183"/>
      <c r="I142" s="183"/>
      <c r="J142" s="184"/>
    </row>
    <row r="143" spans="1:10" ht="12.75" customHeight="1">
      <c r="A143" s="172"/>
      <c r="B143" s="183"/>
      <c r="C143" s="183"/>
      <c r="D143" s="183"/>
      <c r="E143" s="183"/>
      <c r="F143" s="183"/>
      <c r="G143" s="183"/>
      <c r="H143" s="183"/>
      <c r="I143" s="183"/>
      <c r="J143" s="184"/>
    </row>
    <row r="144" spans="1:10" ht="12.75" customHeight="1">
      <c r="A144" s="172"/>
      <c r="B144" s="183"/>
      <c r="C144" s="183"/>
      <c r="D144" s="183"/>
      <c r="E144" s="183"/>
      <c r="F144" s="183"/>
      <c r="G144" s="183"/>
      <c r="H144" s="183"/>
      <c r="I144" s="183"/>
      <c r="J144" s="184"/>
    </row>
    <row r="145" spans="1:10" ht="12.75" customHeight="1">
      <c r="A145" s="172"/>
      <c r="B145" s="183"/>
      <c r="C145" s="183"/>
      <c r="D145" s="183"/>
      <c r="E145" s="183"/>
      <c r="F145" s="183"/>
      <c r="G145" s="183"/>
      <c r="H145" s="183"/>
      <c r="I145" s="183"/>
      <c r="J145" s="184"/>
    </row>
    <row r="146" spans="1:10" ht="12.75" customHeight="1">
      <c r="A146" s="172"/>
      <c r="B146" s="183"/>
      <c r="C146" s="183"/>
      <c r="D146" s="183"/>
      <c r="E146" s="183"/>
      <c r="F146" s="183"/>
      <c r="G146" s="183"/>
      <c r="H146" s="183"/>
      <c r="I146" s="183"/>
      <c r="J146" s="184"/>
    </row>
    <row r="147" spans="1:10" ht="12.75" customHeight="1">
      <c r="A147" s="172"/>
      <c r="B147" s="183"/>
      <c r="C147" s="183"/>
      <c r="D147" s="183"/>
      <c r="E147" s="183"/>
      <c r="F147" s="183"/>
      <c r="G147" s="183"/>
      <c r="H147" s="183"/>
      <c r="I147" s="183"/>
      <c r="J147" s="184"/>
    </row>
    <row r="148" spans="1:10" ht="12.75" customHeight="1">
      <c r="A148" s="172"/>
      <c r="B148" s="183"/>
      <c r="C148" s="183"/>
      <c r="D148" s="183"/>
      <c r="E148" s="183"/>
      <c r="F148" s="183"/>
      <c r="G148" s="183"/>
      <c r="H148" s="183"/>
      <c r="I148" s="183"/>
      <c r="J148" s="184"/>
    </row>
    <row r="149" spans="1:10" ht="12.75" customHeight="1">
      <c r="A149" s="172"/>
      <c r="B149" s="183"/>
      <c r="C149" s="183"/>
      <c r="D149" s="183"/>
      <c r="E149" s="183"/>
      <c r="F149" s="183"/>
      <c r="G149" s="183"/>
      <c r="H149" s="183"/>
      <c r="I149" s="183"/>
      <c r="J149" s="184"/>
    </row>
    <row r="150" spans="1:10" ht="12.75" customHeight="1">
      <c r="A150" s="172"/>
      <c r="B150" s="183"/>
      <c r="C150" s="183"/>
      <c r="D150" s="183"/>
      <c r="E150" s="183"/>
      <c r="F150" s="183"/>
      <c r="G150" s="183"/>
      <c r="H150" s="183"/>
      <c r="I150" s="183"/>
      <c r="J150" s="184"/>
    </row>
    <row r="151" spans="1:10" ht="12.75" customHeight="1">
      <c r="A151" s="172"/>
      <c r="B151" s="183"/>
      <c r="C151" s="183"/>
      <c r="D151" s="183"/>
      <c r="E151" s="183"/>
      <c r="F151" s="183"/>
      <c r="G151" s="183"/>
      <c r="H151" s="183"/>
      <c r="I151" s="183"/>
      <c r="J151" s="184"/>
    </row>
    <row r="152" spans="1:10" ht="12.75" customHeight="1">
      <c r="A152" s="172"/>
      <c r="B152" s="183"/>
      <c r="C152" s="183"/>
      <c r="D152" s="183"/>
      <c r="E152" s="183"/>
      <c r="F152" s="183"/>
      <c r="G152" s="183"/>
      <c r="H152" s="183"/>
      <c r="I152" s="183"/>
      <c r="J152" s="184"/>
    </row>
    <row r="153" spans="1:10" ht="12.75" customHeight="1">
      <c r="A153" s="172"/>
      <c r="B153" s="183"/>
      <c r="C153" s="183"/>
      <c r="D153" s="183"/>
      <c r="E153" s="183"/>
      <c r="F153" s="183"/>
      <c r="G153" s="183"/>
      <c r="H153" s="183"/>
      <c r="I153" s="183"/>
      <c r="J153" s="184"/>
    </row>
    <row r="154" spans="1:10" ht="12.75" customHeight="1">
      <c r="A154" s="172"/>
      <c r="B154" s="183"/>
      <c r="C154" s="183"/>
      <c r="D154" s="183"/>
      <c r="E154" s="183"/>
      <c r="F154" s="183"/>
      <c r="G154" s="183"/>
      <c r="H154" s="183"/>
      <c r="I154" s="183"/>
      <c r="J154" s="184"/>
    </row>
    <row r="155" spans="1:10" ht="12.75" customHeight="1">
      <c r="A155" s="172"/>
      <c r="B155" s="183"/>
      <c r="C155" s="183"/>
      <c r="D155" s="183"/>
      <c r="E155" s="183"/>
      <c r="F155" s="183"/>
      <c r="G155" s="183"/>
      <c r="H155" s="183"/>
      <c r="I155" s="183"/>
      <c r="J155" s="184"/>
    </row>
    <row r="156" spans="1:10" ht="12.75" customHeight="1">
      <c r="A156" s="172"/>
      <c r="B156" s="183"/>
      <c r="C156" s="183"/>
      <c r="D156" s="183"/>
      <c r="E156" s="183"/>
      <c r="F156" s="183"/>
      <c r="G156" s="183"/>
      <c r="H156" s="183"/>
      <c r="I156" s="183"/>
      <c r="J156" s="184"/>
    </row>
    <row r="157" spans="1:10" ht="12.75" customHeight="1">
      <c r="A157" s="172"/>
      <c r="B157" s="183"/>
      <c r="C157" s="183"/>
      <c r="D157" s="183"/>
      <c r="E157" s="183"/>
      <c r="F157" s="183"/>
      <c r="G157" s="183"/>
      <c r="H157" s="183"/>
      <c r="I157" s="183"/>
      <c r="J157" s="184"/>
    </row>
    <row r="158" spans="1:10" ht="12.75" customHeight="1">
      <c r="A158" s="172"/>
      <c r="B158" s="183"/>
      <c r="C158" s="183"/>
      <c r="D158" s="183"/>
      <c r="E158" s="183"/>
      <c r="F158" s="183"/>
      <c r="G158" s="183"/>
      <c r="H158" s="183"/>
      <c r="I158" s="183"/>
      <c r="J158" s="184"/>
    </row>
    <row r="159" spans="1:10" ht="12.75" customHeight="1">
      <c r="A159" s="172"/>
      <c r="B159" s="183"/>
      <c r="C159" s="183"/>
      <c r="D159" s="183"/>
      <c r="E159" s="183"/>
      <c r="F159" s="183"/>
      <c r="G159" s="183"/>
      <c r="H159" s="183"/>
      <c r="I159" s="183"/>
      <c r="J159" s="184"/>
    </row>
    <row r="160" spans="1:10" ht="12.75" customHeight="1">
      <c r="A160" s="172"/>
      <c r="B160" s="183"/>
      <c r="C160" s="183"/>
      <c r="D160" s="183"/>
      <c r="E160" s="183"/>
      <c r="F160" s="183"/>
      <c r="G160" s="183"/>
      <c r="H160" s="183"/>
      <c r="I160" s="183"/>
      <c r="J160" s="184"/>
    </row>
    <row r="161" spans="1:10" ht="12.75" customHeight="1">
      <c r="A161" s="172"/>
      <c r="B161" s="183"/>
      <c r="C161" s="183"/>
      <c r="D161" s="183"/>
      <c r="E161" s="183"/>
      <c r="F161" s="183"/>
      <c r="G161" s="183"/>
      <c r="H161" s="183"/>
      <c r="I161" s="183"/>
      <c r="J161" s="184"/>
    </row>
    <row r="162" spans="1:10" ht="12.75" customHeight="1">
      <c r="A162" s="172"/>
      <c r="B162" s="183"/>
      <c r="C162" s="183"/>
      <c r="D162" s="183"/>
      <c r="E162" s="183"/>
      <c r="F162" s="183"/>
      <c r="G162" s="183"/>
      <c r="H162" s="183"/>
      <c r="I162" s="183"/>
      <c r="J162" s="184"/>
    </row>
    <row r="163" spans="1:10" ht="12.75" customHeight="1">
      <c r="A163" s="172"/>
      <c r="B163" s="183"/>
      <c r="C163" s="183"/>
      <c r="D163" s="183"/>
      <c r="E163" s="183"/>
      <c r="F163" s="183"/>
      <c r="G163" s="183"/>
      <c r="H163" s="183"/>
      <c r="I163" s="183"/>
      <c r="J163" s="184"/>
    </row>
    <row r="164" spans="1:10" ht="12.75" customHeight="1">
      <c r="A164" s="172"/>
      <c r="B164" s="183"/>
      <c r="C164" s="183"/>
      <c r="D164" s="183"/>
      <c r="E164" s="183"/>
      <c r="F164" s="183"/>
      <c r="G164" s="183"/>
      <c r="H164" s="183"/>
      <c r="I164" s="183"/>
      <c r="J164" s="184"/>
    </row>
    <row r="165" spans="1:10" ht="12.75" customHeight="1">
      <c r="A165" s="174"/>
      <c r="B165" s="193"/>
      <c r="C165" s="193"/>
      <c r="D165" s="193"/>
      <c r="E165" s="193"/>
      <c r="F165" s="193"/>
      <c r="G165" s="193"/>
      <c r="H165" s="193"/>
      <c r="I165" s="193"/>
      <c r="J165" s="194"/>
    </row>
    <row r="166" spans="1:10" ht="12.75" customHeight="1"/>
    <row r="167" spans="1:10" ht="12.75" customHeight="1">
      <c r="A167" s="229" t="s">
        <v>65</v>
      </c>
      <c r="B167" s="167"/>
      <c r="C167" s="167"/>
      <c r="D167" s="167"/>
      <c r="E167" s="167"/>
      <c r="F167" s="167"/>
      <c r="G167" s="209"/>
      <c r="H167" s="230" t="str">
        <f>'CONTACT INFORMATION'!$A$24</f>
        <v>Los Angeles</v>
      </c>
      <c r="I167" s="167"/>
      <c r="J167" s="168"/>
    </row>
    <row r="168" spans="1:10" ht="12.75" customHeight="1">
      <c r="A168" s="117"/>
      <c r="B168" s="117"/>
      <c r="C168" s="117"/>
      <c r="D168" s="117"/>
      <c r="E168" s="117"/>
      <c r="F168" s="117"/>
      <c r="G168" s="117"/>
      <c r="H168" s="117"/>
      <c r="I168" s="117"/>
      <c r="J168" s="117"/>
    </row>
    <row r="169" spans="1:10" ht="12.75" customHeight="1">
      <c r="A169" s="273" t="s">
        <v>193</v>
      </c>
      <c r="B169" s="167"/>
      <c r="C169" s="167"/>
      <c r="D169" s="167"/>
      <c r="E169" s="167"/>
      <c r="F169" s="167"/>
      <c r="G169" s="167"/>
      <c r="H169" s="167"/>
      <c r="I169" s="167"/>
      <c r="J169" s="168"/>
    </row>
    <row r="170" spans="1:10" ht="12.75" customHeight="1">
      <c r="A170" s="274" t="s">
        <v>140</v>
      </c>
      <c r="B170" s="189"/>
      <c r="C170" s="189"/>
      <c r="D170" s="190"/>
      <c r="E170" s="306" t="s">
        <v>970</v>
      </c>
      <c r="F170" s="177"/>
      <c r="G170" s="177"/>
      <c r="H170" s="177"/>
      <c r="I170" s="177"/>
      <c r="J170" s="178"/>
    </row>
    <row r="171" spans="1:10" ht="12.75" customHeight="1">
      <c r="A171" s="276" t="s">
        <v>163</v>
      </c>
      <c r="B171" s="205"/>
      <c r="C171" s="205"/>
      <c r="D171" s="206"/>
      <c r="E171" s="174"/>
      <c r="F171" s="193"/>
      <c r="G171" s="193"/>
      <c r="H171" s="193"/>
      <c r="I171" s="193"/>
      <c r="J171" s="194"/>
    </row>
    <row r="172" spans="1:10" ht="12.75" customHeight="1">
      <c r="A172" s="260" t="s">
        <v>194</v>
      </c>
      <c r="B172" s="167"/>
      <c r="C172" s="167"/>
      <c r="D172" s="168"/>
      <c r="E172" s="227"/>
      <c r="F172" s="167"/>
      <c r="G172" s="167"/>
      <c r="H172" s="167"/>
      <c r="I172" s="167"/>
      <c r="J172" s="168"/>
    </row>
    <row r="173" spans="1:10" ht="12.75" customHeight="1">
      <c r="A173" s="118"/>
      <c r="B173" s="114"/>
      <c r="C173" s="114"/>
      <c r="D173" s="114"/>
      <c r="E173" s="277" t="s">
        <v>143</v>
      </c>
      <c r="F173" s="193"/>
      <c r="G173" s="277" t="s">
        <v>144</v>
      </c>
      <c r="H173" s="193"/>
      <c r="I173" s="278" t="s">
        <v>145</v>
      </c>
      <c r="J173" s="194"/>
    </row>
    <row r="174" spans="1:10" ht="12.75" customHeight="1">
      <c r="A174" s="242" t="s">
        <v>146</v>
      </c>
      <c r="B174" s="167"/>
      <c r="C174" s="167"/>
      <c r="D174" s="168"/>
      <c r="E174" s="261"/>
      <c r="F174" s="168"/>
      <c r="G174" s="261"/>
      <c r="H174" s="168"/>
      <c r="I174" s="262"/>
      <c r="J174" s="168"/>
    </row>
    <row r="175" spans="1:10" ht="12.75" customHeight="1">
      <c r="A175" s="263" t="s">
        <v>147</v>
      </c>
      <c r="B175" s="167"/>
      <c r="C175" s="167"/>
      <c r="D175" s="168"/>
      <c r="E175" s="264">
        <v>147358.57</v>
      </c>
      <c r="F175" s="168"/>
      <c r="G175" s="279"/>
      <c r="H175" s="168"/>
      <c r="I175" s="280"/>
      <c r="J175" s="168"/>
    </row>
    <row r="176" spans="1:10" ht="12.75" customHeight="1">
      <c r="A176" s="242" t="s">
        <v>148</v>
      </c>
      <c r="B176" s="167"/>
      <c r="C176" s="167"/>
      <c r="D176" s="168"/>
      <c r="E176" s="261">
        <v>1944.17</v>
      </c>
      <c r="F176" s="168"/>
      <c r="G176" s="261"/>
      <c r="H176" s="168"/>
      <c r="I176" s="262"/>
      <c r="J176" s="168"/>
    </row>
    <row r="177" spans="1:10" ht="12.75" customHeight="1">
      <c r="A177" s="263" t="s">
        <v>149</v>
      </c>
      <c r="B177" s="167"/>
      <c r="C177" s="167"/>
      <c r="D177" s="168"/>
      <c r="E177" s="264"/>
      <c r="F177" s="168"/>
      <c r="G177" s="279"/>
      <c r="H177" s="168"/>
      <c r="I177" s="280"/>
      <c r="J177" s="168"/>
    </row>
    <row r="178" spans="1:10" ht="12.75" customHeight="1">
      <c r="A178" s="242" t="s">
        <v>150</v>
      </c>
      <c r="B178" s="167"/>
      <c r="C178" s="167"/>
      <c r="D178" s="168"/>
      <c r="E178" s="261"/>
      <c r="F178" s="168"/>
      <c r="G178" s="261"/>
      <c r="H178" s="168"/>
      <c r="I178" s="262"/>
      <c r="J178" s="168"/>
    </row>
    <row r="179" spans="1:10" ht="12.75" customHeight="1">
      <c r="A179" s="263" t="s">
        <v>151</v>
      </c>
      <c r="B179" s="167"/>
      <c r="C179" s="167"/>
      <c r="D179" s="168"/>
      <c r="E179" s="264">
        <v>557.23</v>
      </c>
      <c r="F179" s="168"/>
      <c r="G179" s="279"/>
      <c r="H179" s="168"/>
      <c r="I179" s="280"/>
      <c r="J179" s="168"/>
    </row>
    <row r="180" spans="1:10" ht="12.75" customHeight="1">
      <c r="A180" s="242" t="s">
        <v>152</v>
      </c>
      <c r="B180" s="167"/>
      <c r="C180" s="167"/>
      <c r="D180" s="168"/>
      <c r="E180" s="283"/>
      <c r="F180" s="168"/>
      <c r="G180" s="283"/>
      <c r="H180" s="168"/>
      <c r="I180" s="284"/>
      <c r="J180" s="168"/>
    </row>
    <row r="181" spans="1:10" ht="12.75" customHeight="1">
      <c r="A181" s="291" t="s">
        <v>959</v>
      </c>
      <c r="B181" s="292"/>
      <c r="C181" s="292"/>
      <c r="D181" s="293"/>
      <c r="E181" s="264">
        <v>2973.96</v>
      </c>
      <c r="F181" s="168"/>
      <c r="G181" s="279"/>
      <c r="H181" s="168"/>
      <c r="I181" s="279"/>
      <c r="J181" s="168"/>
    </row>
    <row r="182" spans="1:10" ht="12.75" customHeight="1">
      <c r="A182" s="291" t="s">
        <v>960</v>
      </c>
      <c r="B182" s="292"/>
      <c r="C182" s="292"/>
      <c r="D182" s="293"/>
      <c r="E182" s="264">
        <v>926.22</v>
      </c>
      <c r="F182" s="168"/>
      <c r="G182" s="279"/>
      <c r="H182" s="168"/>
      <c r="I182" s="279"/>
      <c r="J182" s="168"/>
    </row>
    <row r="183" spans="1:10" ht="12.75" customHeight="1">
      <c r="A183" s="285"/>
      <c r="B183" s="167"/>
      <c r="C183" s="167"/>
      <c r="D183" s="168"/>
      <c r="E183" s="264"/>
      <c r="F183" s="168"/>
      <c r="G183" s="279"/>
      <c r="H183" s="168"/>
      <c r="I183" s="279"/>
      <c r="J183" s="168"/>
    </row>
    <row r="184" spans="1:10" ht="12.75" customHeight="1">
      <c r="A184" s="244" t="s">
        <v>153</v>
      </c>
      <c r="B184" s="167"/>
      <c r="C184" s="167"/>
      <c r="D184" s="168"/>
      <c r="E184" s="286">
        <f>SUM(E174:E183)</f>
        <v>153760.15000000002</v>
      </c>
      <c r="F184" s="168"/>
      <c r="G184" s="286">
        <f>SUM(G174:G183)</f>
        <v>0</v>
      </c>
      <c r="H184" s="168"/>
      <c r="I184" s="286">
        <f>SUM(I174:I183)</f>
        <v>0</v>
      </c>
      <c r="J184" s="168"/>
    </row>
    <row r="185" spans="1:10" ht="12.75" customHeight="1">
      <c r="A185" s="287" t="s">
        <v>154</v>
      </c>
      <c r="B185" s="189"/>
      <c r="C185" s="189"/>
      <c r="D185" s="189"/>
      <c r="E185" s="189"/>
      <c r="F185" s="189"/>
      <c r="G185" s="189"/>
      <c r="H185" s="189"/>
      <c r="I185" s="189"/>
      <c r="J185" s="190"/>
    </row>
    <row r="186" spans="1:10" ht="12.75" customHeight="1">
      <c r="A186" s="288" t="s">
        <v>155</v>
      </c>
      <c r="B186" s="197"/>
      <c r="C186" s="197"/>
      <c r="D186" s="197"/>
      <c r="E186" s="197"/>
      <c r="F186" s="197"/>
      <c r="G186" s="197"/>
      <c r="H186" s="197"/>
      <c r="I186" s="197"/>
      <c r="J186" s="198"/>
    </row>
    <row r="187" spans="1:10" ht="12.75" customHeight="1">
      <c r="A187" s="288" t="s">
        <v>156</v>
      </c>
      <c r="B187" s="197"/>
      <c r="C187" s="197"/>
      <c r="D187" s="197"/>
      <c r="E187" s="197"/>
      <c r="F187" s="197"/>
      <c r="G187" s="197"/>
      <c r="H187" s="197"/>
      <c r="I187" s="197"/>
      <c r="J187" s="198"/>
    </row>
    <row r="188" spans="1:10" ht="12.75" customHeight="1">
      <c r="A188" s="281" t="s">
        <v>157</v>
      </c>
      <c r="B188" s="205"/>
      <c r="C188" s="205"/>
      <c r="D188" s="205"/>
      <c r="E188" s="205"/>
      <c r="F188" s="205"/>
      <c r="G188" s="205"/>
      <c r="H188" s="205"/>
      <c r="I188" s="205"/>
      <c r="J188" s="206"/>
    </row>
    <row r="189" spans="1:10" ht="12.75" customHeight="1">
      <c r="A189" s="222" t="s">
        <v>1018</v>
      </c>
      <c r="B189" s="177"/>
      <c r="C189" s="177"/>
      <c r="D189" s="177"/>
      <c r="E189" s="177"/>
      <c r="F189" s="177"/>
      <c r="G189" s="177"/>
      <c r="H189" s="177"/>
      <c r="I189" s="177"/>
      <c r="J189" s="178"/>
    </row>
    <row r="190" spans="1:10" ht="12.75" customHeight="1">
      <c r="A190" s="172"/>
      <c r="B190" s="183"/>
      <c r="C190" s="183"/>
      <c r="D190" s="183"/>
      <c r="E190" s="183"/>
      <c r="F190" s="183"/>
      <c r="G190" s="183"/>
      <c r="H190" s="183"/>
      <c r="I190" s="183"/>
      <c r="J190" s="184"/>
    </row>
    <row r="191" spans="1:10" ht="12.75" customHeight="1">
      <c r="A191" s="172"/>
      <c r="B191" s="183"/>
      <c r="C191" s="183"/>
      <c r="D191" s="183"/>
      <c r="E191" s="183"/>
      <c r="F191" s="183"/>
      <c r="G191" s="183"/>
      <c r="H191" s="183"/>
      <c r="I191" s="183"/>
      <c r="J191" s="184"/>
    </row>
    <row r="192" spans="1:10" ht="12.75" customHeight="1">
      <c r="A192" s="172"/>
      <c r="B192" s="183"/>
      <c r="C192" s="183"/>
      <c r="D192" s="183"/>
      <c r="E192" s="183"/>
      <c r="F192" s="183"/>
      <c r="G192" s="183"/>
      <c r="H192" s="183"/>
      <c r="I192" s="183"/>
      <c r="J192" s="184"/>
    </row>
    <row r="193" spans="1:10" ht="12.75" customHeight="1">
      <c r="A193" s="172"/>
      <c r="B193" s="183"/>
      <c r="C193" s="183"/>
      <c r="D193" s="183"/>
      <c r="E193" s="183"/>
      <c r="F193" s="183"/>
      <c r="G193" s="183"/>
      <c r="H193" s="183"/>
      <c r="I193" s="183"/>
      <c r="J193" s="184"/>
    </row>
    <row r="194" spans="1:10" ht="12.75" customHeight="1">
      <c r="A194" s="172"/>
      <c r="B194" s="183"/>
      <c r="C194" s="183"/>
      <c r="D194" s="183"/>
      <c r="E194" s="183"/>
      <c r="F194" s="183"/>
      <c r="G194" s="183"/>
      <c r="H194" s="183"/>
      <c r="I194" s="183"/>
      <c r="J194" s="184"/>
    </row>
    <row r="195" spans="1:10" ht="12.75" customHeight="1">
      <c r="A195" s="172"/>
      <c r="B195" s="183"/>
      <c r="C195" s="183"/>
      <c r="D195" s="183"/>
      <c r="E195" s="183"/>
      <c r="F195" s="183"/>
      <c r="G195" s="183"/>
      <c r="H195" s="183"/>
      <c r="I195" s="183"/>
      <c r="J195" s="184"/>
    </row>
    <row r="196" spans="1:10" ht="12.75" customHeight="1">
      <c r="A196" s="172"/>
      <c r="B196" s="183"/>
      <c r="C196" s="183"/>
      <c r="D196" s="183"/>
      <c r="E196" s="183"/>
      <c r="F196" s="183"/>
      <c r="G196" s="183"/>
      <c r="H196" s="183"/>
      <c r="I196" s="183"/>
      <c r="J196" s="184"/>
    </row>
    <row r="197" spans="1:10" ht="12.75" customHeight="1">
      <c r="A197" s="172"/>
      <c r="B197" s="183"/>
      <c r="C197" s="183"/>
      <c r="D197" s="183"/>
      <c r="E197" s="183"/>
      <c r="F197" s="183"/>
      <c r="G197" s="183"/>
      <c r="H197" s="183"/>
      <c r="I197" s="183"/>
      <c r="J197" s="184"/>
    </row>
    <row r="198" spans="1:10" ht="12.75" customHeight="1">
      <c r="A198" s="172"/>
      <c r="B198" s="183"/>
      <c r="C198" s="183"/>
      <c r="D198" s="183"/>
      <c r="E198" s="183"/>
      <c r="F198" s="183"/>
      <c r="G198" s="183"/>
      <c r="H198" s="183"/>
      <c r="I198" s="183"/>
      <c r="J198" s="184"/>
    </row>
    <row r="199" spans="1:10" ht="12.75" customHeight="1">
      <c r="A199" s="172"/>
      <c r="B199" s="183"/>
      <c r="C199" s="183"/>
      <c r="D199" s="183"/>
      <c r="E199" s="183"/>
      <c r="F199" s="183"/>
      <c r="G199" s="183"/>
      <c r="H199" s="183"/>
      <c r="I199" s="183"/>
      <c r="J199" s="184"/>
    </row>
    <row r="200" spans="1:10" ht="12.75" customHeight="1">
      <c r="A200" s="172"/>
      <c r="B200" s="183"/>
      <c r="C200" s="183"/>
      <c r="D200" s="183"/>
      <c r="E200" s="183"/>
      <c r="F200" s="183"/>
      <c r="G200" s="183"/>
      <c r="H200" s="183"/>
      <c r="I200" s="183"/>
      <c r="J200" s="184"/>
    </row>
    <row r="201" spans="1:10" ht="12.75" customHeight="1">
      <c r="A201" s="172"/>
      <c r="B201" s="183"/>
      <c r="C201" s="183"/>
      <c r="D201" s="183"/>
      <c r="E201" s="183"/>
      <c r="F201" s="183"/>
      <c r="G201" s="183"/>
      <c r="H201" s="183"/>
      <c r="I201" s="183"/>
      <c r="J201" s="184"/>
    </row>
    <row r="202" spans="1:10" ht="12.75" customHeight="1">
      <c r="A202" s="172"/>
      <c r="B202" s="183"/>
      <c r="C202" s="183"/>
      <c r="D202" s="183"/>
      <c r="E202" s="183"/>
      <c r="F202" s="183"/>
      <c r="G202" s="183"/>
      <c r="H202" s="183"/>
      <c r="I202" s="183"/>
      <c r="J202" s="184"/>
    </row>
    <row r="203" spans="1:10" ht="12.75" customHeight="1">
      <c r="A203" s="172"/>
      <c r="B203" s="183"/>
      <c r="C203" s="183"/>
      <c r="D203" s="183"/>
      <c r="E203" s="183"/>
      <c r="F203" s="183"/>
      <c r="G203" s="183"/>
      <c r="H203" s="183"/>
      <c r="I203" s="183"/>
      <c r="J203" s="184"/>
    </row>
    <row r="204" spans="1:10" ht="12.75" customHeight="1">
      <c r="A204" s="172"/>
      <c r="B204" s="183"/>
      <c r="C204" s="183"/>
      <c r="D204" s="183"/>
      <c r="E204" s="183"/>
      <c r="F204" s="183"/>
      <c r="G204" s="183"/>
      <c r="H204" s="183"/>
      <c r="I204" s="183"/>
      <c r="J204" s="184"/>
    </row>
    <row r="205" spans="1:10" ht="12.75" customHeight="1">
      <c r="A205" s="172"/>
      <c r="B205" s="183"/>
      <c r="C205" s="183"/>
      <c r="D205" s="183"/>
      <c r="E205" s="183"/>
      <c r="F205" s="183"/>
      <c r="G205" s="183"/>
      <c r="H205" s="183"/>
      <c r="I205" s="183"/>
      <c r="J205" s="184"/>
    </row>
    <row r="206" spans="1:10" ht="12.75" customHeight="1">
      <c r="A206" s="172"/>
      <c r="B206" s="183"/>
      <c r="C206" s="183"/>
      <c r="D206" s="183"/>
      <c r="E206" s="183"/>
      <c r="F206" s="183"/>
      <c r="G206" s="183"/>
      <c r="H206" s="183"/>
      <c r="I206" s="183"/>
      <c r="J206" s="184"/>
    </row>
    <row r="207" spans="1:10" ht="12.75" customHeight="1">
      <c r="A207" s="172"/>
      <c r="B207" s="183"/>
      <c r="C207" s="183"/>
      <c r="D207" s="183"/>
      <c r="E207" s="183"/>
      <c r="F207" s="183"/>
      <c r="G207" s="183"/>
      <c r="H207" s="183"/>
      <c r="I207" s="183"/>
      <c r="J207" s="184"/>
    </row>
    <row r="208" spans="1:10" ht="12.75" customHeight="1">
      <c r="A208" s="172"/>
      <c r="B208" s="183"/>
      <c r="C208" s="183"/>
      <c r="D208" s="183"/>
      <c r="E208" s="183"/>
      <c r="F208" s="183"/>
      <c r="G208" s="183"/>
      <c r="H208" s="183"/>
      <c r="I208" s="183"/>
      <c r="J208" s="184"/>
    </row>
    <row r="209" spans="1:10" ht="12.75" customHeight="1">
      <c r="A209" s="172"/>
      <c r="B209" s="183"/>
      <c r="C209" s="183"/>
      <c r="D209" s="183"/>
      <c r="E209" s="183"/>
      <c r="F209" s="183"/>
      <c r="G209" s="183"/>
      <c r="H209" s="183"/>
      <c r="I209" s="183"/>
      <c r="J209" s="184"/>
    </row>
    <row r="210" spans="1:10" ht="12.75" customHeight="1">
      <c r="A210" s="172"/>
      <c r="B210" s="183"/>
      <c r="C210" s="183"/>
      <c r="D210" s="183"/>
      <c r="E210" s="183"/>
      <c r="F210" s="183"/>
      <c r="G210" s="183"/>
      <c r="H210" s="183"/>
      <c r="I210" s="183"/>
      <c r="J210" s="184"/>
    </row>
    <row r="211" spans="1:10" ht="12.75" customHeight="1">
      <c r="A211" s="172"/>
      <c r="B211" s="183"/>
      <c r="C211" s="183"/>
      <c r="D211" s="183"/>
      <c r="E211" s="183"/>
      <c r="F211" s="183"/>
      <c r="G211" s="183"/>
      <c r="H211" s="183"/>
      <c r="I211" s="183"/>
      <c r="J211" s="184"/>
    </row>
    <row r="212" spans="1:10" ht="12.75" customHeight="1">
      <c r="A212" s="172"/>
      <c r="B212" s="183"/>
      <c r="C212" s="183"/>
      <c r="D212" s="183"/>
      <c r="E212" s="183"/>
      <c r="F212" s="183"/>
      <c r="G212" s="183"/>
      <c r="H212" s="183"/>
      <c r="I212" s="183"/>
      <c r="J212" s="184"/>
    </row>
    <row r="213" spans="1:10" ht="12.75" customHeight="1">
      <c r="A213" s="172"/>
      <c r="B213" s="183"/>
      <c r="C213" s="183"/>
      <c r="D213" s="183"/>
      <c r="E213" s="183"/>
      <c r="F213" s="183"/>
      <c r="G213" s="183"/>
      <c r="H213" s="183"/>
      <c r="I213" s="183"/>
      <c r="J213" s="184"/>
    </row>
    <row r="214" spans="1:10" ht="12.75" customHeight="1">
      <c r="A214" s="172"/>
      <c r="B214" s="183"/>
      <c r="C214" s="183"/>
      <c r="D214" s="183"/>
      <c r="E214" s="183"/>
      <c r="F214" s="183"/>
      <c r="G214" s="183"/>
      <c r="H214" s="183"/>
      <c r="I214" s="183"/>
      <c r="J214" s="184"/>
    </row>
    <row r="215" spans="1:10" ht="12.75" customHeight="1">
      <c r="A215" s="172"/>
      <c r="B215" s="183"/>
      <c r="C215" s="183"/>
      <c r="D215" s="183"/>
      <c r="E215" s="183"/>
      <c r="F215" s="183"/>
      <c r="G215" s="183"/>
      <c r="H215" s="183"/>
      <c r="I215" s="183"/>
      <c r="J215" s="184"/>
    </row>
    <row r="216" spans="1:10" ht="12.75" customHeight="1">
      <c r="A216" s="172"/>
      <c r="B216" s="183"/>
      <c r="C216" s="183"/>
      <c r="D216" s="183"/>
      <c r="E216" s="183"/>
      <c r="F216" s="183"/>
      <c r="G216" s="183"/>
      <c r="H216" s="183"/>
      <c r="I216" s="183"/>
      <c r="J216" s="184"/>
    </row>
    <row r="217" spans="1:10" ht="12.75" customHeight="1">
      <c r="A217" s="172"/>
      <c r="B217" s="183"/>
      <c r="C217" s="183"/>
      <c r="D217" s="183"/>
      <c r="E217" s="183"/>
      <c r="F217" s="183"/>
      <c r="G217" s="183"/>
      <c r="H217" s="183"/>
      <c r="I217" s="183"/>
      <c r="J217" s="184"/>
    </row>
    <row r="218" spans="1:10" ht="12.75" customHeight="1">
      <c r="A218" s="172"/>
      <c r="B218" s="183"/>
      <c r="C218" s="183"/>
      <c r="D218" s="183"/>
      <c r="E218" s="183"/>
      <c r="F218" s="183"/>
      <c r="G218" s="183"/>
      <c r="H218" s="183"/>
      <c r="I218" s="183"/>
      <c r="J218" s="184"/>
    </row>
    <row r="219" spans="1:10" ht="12.75" customHeight="1">
      <c r="A219" s="172"/>
      <c r="B219" s="183"/>
      <c r="C219" s="183"/>
      <c r="D219" s="183"/>
      <c r="E219" s="183"/>
      <c r="F219" s="183"/>
      <c r="G219" s="183"/>
      <c r="H219" s="183"/>
      <c r="I219" s="183"/>
      <c r="J219" s="184"/>
    </row>
    <row r="220" spans="1:10" ht="12.75" customHeight="1">
      <c r="A220" s="174"/>
      <c r="B220" s="193"/>
      <c r="C220" s="193"/>
      <c r="D220" s="193"/>
      <c r="E220" s="193"/>
      <c r="F220" s="193"/>
      <c r="G220" s="193"/>
      <c r="H220" s="193"/>
      <c r="I220" s="193"/>
      <c r="J220" s="194"/>
    </row>
    <row r="221" spans="1:10" ht="12.75" customHeight="1"/>
    <row r="222" spans="1:10" ht="12.75" customHeight="1">
      <c r="A222" s="229" t="s">
        <v>65</v>
      </c>
      <c r="B222" s="167"/>
      <c r="C222" s="167"/>
      <c r="D222" s="167"/>
      <c r="E222" s="167"/>
      <c r="F222" s="167"/>
      <c r="G222" s="209"/>
      <c r="H222" s="230" t="str">
        <f>'CONTACT INFORMATION'!$A$24</f>
        <v>Los Angeles</v>
      </c>
      <c r="I222" s="167"/>
      <c r="J222" s="168"/>
    </row>
    <row r="223" spans="1:10" ht="12.75" customHeight="1">
      <c r="A223" s="117"/>
      <c r="B223" s="117"/>
      <c r="C223" s="117"/>
      <c r="D223" s="117"/>
      <c r="E223" s="117"/>
      <c r="F223" s="117"/>
      <c r="G223" s="117"/>
      <c r="H223" s="117"/>
      <c r="I223" s="117"/>
      <c r="J223" s="117"/>
    </row>
    <row r="224" spans="1:10" ht="12.75" customHeight="1">
      <c r="A224" s="273" t="s">
        <v>195</v>
      </c>
      <c r="B224" s="167"/>
      <c r="C224" s="167"/>
      <c r="D224" s="167"/>
      <c r="E224" s="167"/>
      <c r="F224" s="167"/>
      <c r="G224" s="167"/>
      <c r="H224" s="167"/>
      <c r="I224" s="167"/>
      <c r="J224" s="168"/>
    </row>
    <row r="225" spans="1:10" ht="12.75" customHeight="1">
      <c r="A225" s="274" t="s">
        <v>140</v>
      </c>
      <c r="B225" s="189"/>
      <c r="C225" s="189"/>
      <c r="D225" s="190"/>
      <c r="E225" s="307" t="s">
        <v>998</v>
      </c>
      <c r="F225" s="308"/>
      <c r="G225" s="308"/>
      <c r="H225" s="308"/>
      <c r="I225" s="308"/>
      <c r="J225" s="309"/>
    </row>
    <row r="226" spans="1:10" ht="12.75" customHeight="1">
      <c r="A226" s="276" t="s">
        <v>163</v>
      </c>
      <c r="B226" s="205"/>
      <c r="C226" s="205"/>
      <c r="D226" s="206"/>
      <c r="E226" s="310"/>
      <c r="F226" s="311"/>
      <c r="G226" s="311"/>
      <c r="H226" s="311"/>
      <c r="I226" s="311"/>
      <c r="J226" s="312"/>
    </row>
    <row r="227" spans="1:10" ht="12.75" customHeight="1">
      <c r="A227" s="260" t="s">
        <v>196</v>
      </c>
      <c r="B227" s="167"/>
      <c r="C227" s="167"/>
      <c r="D227" s="168"/>
      <c r="E227" s="227"/>
      <c r="F227" s="167"/>
      <c r="G227" s="167"/>
      <c r="H227" s="167"/>
      <c r="I227" s="167"/>
      <c r="J227" s="168"/>
    </row>
    <row r="228" spans="1:10" ht="12.75" customHeight="1">
      <c r="A228" s="118"/>
      <c r="B228" s="114"/>
      <c r="C228" s="114"/>
      <c r="D228" s="114"/>
      <c r="E228" s="277" t="s">
        <v>143</v>
      </c>
      <c r="F228" s="193"/>
      <c r="G228" s="277" t="s">
        <v>144</v>
      </c>
      <c r="H228" s="193"/>
      <c r="I228" s="278" t="s">
        <v>145</v>
      </c>
      <c r="J228" s="194"/>
    </row>
    <row r="229" spans="1:10" ht="12.75" customHeight="1">
      <c r="A229" s="242" t="s">
        <v>146</v>
      </c>
      <c r="B229" s="167"/>
      <c r="C229" s="167"/>
      <c r="D229" s="168"/>
      <c r="E229" s="261"/>
      <c r="F229" s="168"/>
      <c r="G229" s="261"/>
      <c r="H229" s="168"/>
      <c r="I229" s="262"/>
      <c r="J229" s="168"/>
    </row>
    <row r="230" spans="1:10" ht="12.75" customHeight="1">
      <c r="A230" s="263" t="s">
        <v>147</v>
      </c>
      <c r="B230" s="167"/>
      <c r="C230" s="167"/>
      <c r="D230" s="168"/>
      <c r="E230" s="264"/>
      <c r="F230" s="168"/>
      <c r="G230" s="279"/>
      <c r="H230" s="168"/>
      <c r="I230" s="280"/>
      <c r="J230" s="168"/>
    </row>
    <row r="231" spans="1:10" ht="12.75" customHeight="1">
      <c r="A231" s="242" t="s">
        <v>148</v>
      </c>
      <c r="B231" s="167"/>
      <c r="C231" s="167"/>
      <c r="D231" s="168"/>
      <c r="E231" s="261">
        <v>519.63</v>
      </c>
      <c r="F231" s="168"/>
      <c r="G231" s="261"/>
      <c r="H231" s="168"/>
      <c r="I231" s="262"/>
      <c r="J231" s="168"/>
    </row>
    <row r="232" spans="1:10" ht="12.75" customHeight="1">
      <c r="A232" s="263" t="s">
        <v>149</v>
      </c>
      <c r="B232" s="167"/>
      <c r="C232" s="167"/>
      <c r="D232" s="168"/>
      <c r="E232" s="264">
        <v>39385.49</v>
      </c>
      <c r="F232" s="168"/>
      <c r="G232" s="279"/>
      <c r="H232" s="168"/>
      <c r="I232" s="280"/>
      <c r="J232" s="168"/>
    </row>
    <row r="233" spans="1:10" ht="12.75" customHeight="1">
      <c r="A233" s="242" t="s">
        <v>150</v>
      </c>
      <c r="B233" s="167"/>
      <c r="C233" s="167"/>
      <c r="D233" s="168"/>
      <c r="E233" s="261"/>
      <c r="F233" s="168"/>
      <c r="G233" s="261"/>
      <c r="H233" s="168"/>
      <c r="I233" s="262"/>
      <c r="J233" s="168"/>
    </row>
    <row r="234" spans="1:10" ht="12.75" customHeight="1">
      <c r="A234" s="263" t="s">
        <v>151</v>
      </c>
      <c r="B234" s="167"/>
      <c r="C234" s="167"/>
      <c r="D234" s="168"/>
      <c r="E234" s="264">
        <v>148.97</v>
      </c>
      <c r="F234" s="168"/>
      <c r="G234" s="279"/>
      <c r="H234" s="168"/>
      <c r="I234" s="280"/>
      <c r="J234" s="168"/>
    </row>
    <row r="235" spans="1:10" ht="12.75" customHeight="1">
      <c r="A235" s="242" t="s">
        <v>152</v>
      </c>
      <c r="B235" s="167"/>
      <c r="C235" s="167"/>
      <c r="D235" s="168"/>
      <c r="E235" s="283"/>
      <c r="F235" s="168"/>
      <c r="G235" s="283"/>
      <c r="H235" s="168"/>
      <c r="I235" s="284"/>
      <c r="J235" s="168"/>
    </row>
    <row r="236" spans="1:10" ht="12.75" customHeight="1">
      <c r="A236" s="291" t="s">
        <v>960</v>
      </c>
      <c r="B236" s="292"/>
      <c r="C236" s="292"/>
      <c r="D236" s="293"/>
      <c r="E236" s="264">
        <v>247.56</v>
      </c>
      <c r="F236" s="168"/>
      <c r="G236" s="279"/>
      <c r="H236" s="168"/>
      <c r="I236" s="279"/>
      <c r="J236" s="168"/>
    </row>
    <row r="237" spans="1:10" ht="12.75" customHeight="1">
      <c r="A237" s="285"/>
      <c r="B237" s="167"/>
      <c r="C237" s="167"/>
      <c r="D237" s="168"/>
      <c r="E237" s="264"/>
      <c r="F237" s="168"/>
      <c r="G237" s="279"/>
      <c r="H237" s="168"/>
      <c r="I237" s="279"/>
      <c r="J237" s="168"/>
    </row>
    <row r="238" spans="1:10" ht="12.75" customHeight="1">
      <c r="A238" s="285"/>
      <c r="B238" s="167"/>
      <c r="C238" s="167"/>
      <c r="D238" s="168"/>
      <c r="E238" s="264"/>
      <c r="F238" s="168"/>
      <c r="G238" s="279"/>
      <c r="H238" s="168"/>
      <c r="I238" s="279"/>
      <c r="J238" s="168"/>
    </row>
    <row r="239" spans="1:10" ht="12.75" customHeight="1">
      <c r="A239" s="244" t="s">
        <v>153</v>
      </c>
      <c r="B239" s="167"/>
      <c r="C239" s="167"/>
      <c r="D239" s="168"/>
      <c r="E239" s="286">
        <f>SUM(E229:E238)</f>
        <v>40301.649999999994</v>
      </c>
      <c r="F239" s="168"/>
      <c r="G239" s="286">
        <f>SUM(G229:G238)</f>
        <v>0</v>
      </c>
      <c r="H239" s="168"/>
      <c r="I239" s="286">
        <f>SUM(I229:I238)</f>
        <v>0</v>
      </c>
      <c r="J239" s="168"/>
    </row>
    <row r="240" spans="1:10" ht="12.75" customHeight="1">
      <c r="A240" s="287" t="s">
        <v>154</v>
      </c>
      <c r="B240" s="189"/>
      <c r="C240" s="189"/>
      <c r="D240" s="189"/>
      <c r="E240" s="189"/>
      <c r="F240" s="189"/>
      <c r="G240" s="189"/>
      <c r="H240" s="189"/>
      <c r="I240" s="189"/>
      <c r="J240" s="190"/>
    </row>
    <row r="241" spans="1:10" ht="12.75" customHeight="1">
      <c r="A241" s="288" t="s">
        <v>155</v>
      </c>
      <c r="B241" s="197"/>
      <c r="C241" s="197"/>
      <c r="D241" s="197"/>
      <c r="E241" s="197"/>
      <c r="F241" s="197"/>
      <c r="G241" s="197"/>
      <c r="H241" s="197"/>
      <c r="I241" s="197"/>
      <c r="J241" s="198"/>
    </row>
    <row r="242" spans="1:10" ht="12.75" customHeight="1">
      <c r="A242" s="288" t="s">
        <v>156</v>
      </c>
      <c r="B242" s="197"/>
      <c r="C242" s="197"/>
      <c r="D242" s="197"/>
      <c r="E242" s="197"/>
      <c r="F242" s="197"/>
      <c r="G242" s="197"/>
      <c r="H242" s="197"/>
      <c r="I242" s="197"/>
      <c r="J242" s="198"/>
    </row>
    <row r="243" spans="1:10" ht="12.75" customHeight="1">
      <c r="A243" s="281" t="s">
        <v>157</v>
      </c>
      <c r="B243" s="205"/>
      <c r="C243" s="205"/>
      <c r="D243" s="205"/>
      <c r="E243" s="205"/>
      <c r="F243" s="205"/>
      <c r="G243" s="205"/>
      <c r="H243" s="205"/>
      <c r="I243" s="205"/>
      <c r="J243" s="206"/>
    </row>
    <row r="244" spans="1:10" ht="12.75" customHeight="1">
      <c r="A244" s="222" t="s">
        <v>1019</v>
      </c>
      <c r="B244" s="177"/>
      <c r="C244" s="177"/>
      <c r="D244" s="177"/>
      <c r="E244" s="177"/>
      <c r="F244" s="177"/>
      <c r="G244" s="177"/>
      <c r="H244" s="177"/>
      <c r="I244" s="177"/>
      <c r="J244" s="178"/>
    </row>
    <row r="245" spans="1:10" ht="12.75" customHeight="1">
      <c r="A245" s="172"/>
      <c r="B245" s="183"/>
      <c r="C245" s="183"/>
      <c r="D245" s="183"/>
      <c r="E245" s="183"/>
      <c r="F245" s="183"/>
      <c r="G245" s="183"/>
      <c r="H245" s="183"/>
      <c r="I245" s="183"/>
      <c r="J245" s="184"/>
    </row>
    <row r="246" spans="1:10" ht="12.75" customHeight="1">
      <c r="A246" s="172"/>
      <c r="B246" s="183"/>
      <c r="C246" s="183"/>
      <c r="D246" s="183"/>
      <c r="E246" s="183"/>
      <c r="F246" s="183"/>
      <c r="G246" s="183"/>
      <c r="H246" s="183"/>
      <c r="I246" s="183"/>
      <c r="J246" s="184"/>
    </row>
    <row r="247" spans="1:10" ht="12.75" customHeight="1">
      <c r="A247" s="172"/>
      <c r="B247" s="183"/>
      <c r="C247" s="183"/>
      <c r="D247" s="183"/>
      <c r="E247" s="183"/>
      <c r="F247" s="183"/>
      <c r="G247" s="183"/>
      <c r="H247" s="183"/>
      <c r="I247" s="183"/>
      <c r="J247" s="184"/>
    </row>
    <row r="248" spans="1:10" ht="12.75" customHeight="1">
      <c r="A248" s="172"/>
      <c r="B248" s="183"/>
      <c r="C248" s="183"/>
      <c r="D248" s="183"/>
      <c r="E248" s="183"/>
      <c r="F248" s="183"/>
      <c r="G248" s="183"/>
      <c r="H248" s="183"/>
      <c r="I248" s="183"/>
      <c r="J248" s="184"/>
    </row>
    <row r="249" spans="1:10" ht="12.75" customHeight="1">
      <c r="A249" s="172"/>
      <c r="B249" s="183"/>
      <c r="C249" s="183"/>
      <c r="D249" s="183"/>
      <c r="E249" s="183"/>
      <c r="F249" s="183"/>
      <c r="G249" s="183"/>
      <c r="H249" s="183"/>
      <c r="I249" s="183"/>
      <c r="J249" s="184"/>
    </row>
    <row r="250" spans="1:10" ht="12.75" customHeight="1">
      <c r="A250" s="172"/>
      <c r="B250" s="183"/>
      <c r="C250" s="183"/>
      <c r="D250" s="183"/>
      <c r="E250" s="183"/>
      <c r="F250" s="183"/>
      <c r="G250" s="183"/>
      <c r="H250" s="183"/>
      <c r="I250" s="183"/>
      <c r="J250" s="184"/>
    </row>
    <row r="251" spans="1:10" ht="12.75" customHeight="1">
      <c r="A251" s="172"/>
      <c r="B251" s="183"/>
      <c r="C251" s="183"/>
      <c r="D251" s="183"/>
      <c r="E251" s="183"/>
      <c r="F251" s="183"/>
      <c r="G251" s="183"/>
      <c r="H251" s="183"/>
      <c r="I251" s="183"/>
      <c r="J251" s="184"/>
    </row>
    <row r="252" spans="1:10" ht="12.75" customHeight="1">
      <c r="A252" s="172"/>
      <c r="B252" s="183"/>
      <c r="C252" s="183"/>
      <c r="D252" s="183"/>
      <c r="E252" s="183"/>
      <c r="F252" s="183"/>
      <c r="G252" s="183"/>
      <c r="H252" s="183"/>
      <c r="I252" s="183"/>
      <c r="J252" s="184"/>
    </row>
    <row r="253" spans="1:10" ht="12.75" customHeight="1">
      <c r="A253" s="172"/>
      <c r="B253" s="183"/>
      <c r="C253" s="183"/>
      <c r="D253" s="183"/>
      <c r="E253" s="183"/>
      <c r="F253" s="183"/>
      <c r="G253" s="183"/>
      <c r="H253" s="183"/>
      <c r="I253" s="183"/>
      <c r="J253" s="184"/>
    </row>
    <row r="254" spans="1:10" ht="12.75" customHeight="1">
      <c r="A254" s="172"/>
      <c r="B254" s="183"/>
      <c r="C254" s="183"/>
      <c r="D254" s="183"/>
      <c r="E254" s="183"/>
      <c r="F254" s="183"/>
      <c r="G254" s="183"/>
      <c r="H254" s="183"/>
      <c r="I254" s="183"/>
      <c r="J254" s="184"/>
    </row>
    <row r="255" spans="1:10" ht="12.75" customHeight="1">
      <c r="A255" s="172"/>
      <c r="B255" s="183"/>
      <c r="C255" s="183"/>
      <c r="D255" s="183"/>
      <c r="E255" s="183"/>
      <c r="F255" s="183"/>
      <c r="G255" s="183"/>
      <c r="H255" s="183"/>
      <c r="I255" s="183"/>
      <c r="J255" s="184"/>
    </row>
    <row r="256" spans="1:10" ht="12.75" customHeight="1">
      <c r="A256" s="172"/>
      <c r="B256" s="183"/>
      <c r="C256" s="183"/>
      <c r="D256" s="183"/>
      <c r="E256" s="183"/>
      <c r="F256" s="183"/>
      <c r="G256" s="183"/>
      <c r="H256" s="183"/>
      <c r="I256" s="183"/>
      <c r="J256" s="184"/>
    </row>
    <row r="257" spans="1:10" ht="12.75" customHeight="1">
      <c r="A257" s="172"/>
      <c r="B257" s="183"/>
      <c r="C257" s="183"/>
      <c r="D257" s="183"/>
      <c r="E257" s="183"/>
      <c r="F257" s="183"/>
      <c r="G257" s="183"/>
      <c r="H257" s="183"/>
      <c r="I257" s="183"/>
      <c r="J257" s="184"/>
    </row>
    <row r="258" spans="1:10" ht="12.75" customHeight="1">
      <c r="A258" s="172"/>
      <c r="B258" s="183"/>
      <c r="C258" s="183"/>
      <c r="D258" s="183"/>
      <c r="E258" s="183"/>
      <c r="F258" s="183"/>
      <c r="G258" s="183"/>
      <c r="H258" s="183"/>
      <c r="I258" s="183"/>
      <c r="J258" s="184"/>
    </row>
    <row r="259" spans="1:10" ht="12.75" customHeight="1">
      <c r="A259" s="172"/>
      <c r="B259" s="183"/>
      <c r="C259" s="183"/>
      <c r="D259" s="183"/>
      <c r="E259" s="183"/>
      <c r="F259" s="183"/>
      <c r="G259" s="183"/>
      <c r="H259" s="183"/>
      <c r="I259" s="183"/>
      <c r="J259" s="184"/>
    </row>
    <row r="260" spans="1:10" ht="12.75" customHeight="1">
      <c r="A260" s="172"/>
      <c r="B260" s="183"/>
      <c r="C260" s="183"/>
      <c r="D260" s="183"/>
      <c r="E260" s="183"/>
      <c r="F260" s="183"/>
      <c r="G260" s="183"/>
      <c r="H260" s="183"/>
      <c r="I260" s="183"/>
      <c r="J260" s="184"/>
    </row>
    <row r="261" spans="1:10" ht="12.75" customHeight="1">
      <c r="A261" s="172"/>
      <c r="B261" s="183"/>
      <c r="C261" s="183"/>
      <c r="D261" s="183"/>
      <c r="E261" s="183"/>
      <c r="F261" s="183"/>
      <c r="G261" s="183"/>
      <c r="H261" s="183"/>
      <c r="I261" s="183"/>
      <c r="J261" s="184"/>
    </row>
    <row r="262" spans="1:10" ht="12.75" customHeight="1">
      <c r="A262" s="172"/>
      <c r="B262" s="183"/>
      <c r="C262" s="183"/>
      <c r="D262" s="183"/>
      <c r="E262" s="183"/>
      <c r="F262" s="183"/>
      <c r="G262" s="183"/>
      <c r="H262" s="183"/>
      <c r="I262" s="183"/>
      <c r="J262" s="184"/>
    </row>
    <row r="263" spans="1:10" ht="12.75" customHeight="1">
      <c r="A263" s="172"/>
      <c r="B263" s="183"/>
      <c r="C263" s="183"/>
      <c r="D263" s="183"/>
      <c r="E263" s="183"/>
      <c r="F263" s="183"/>
      <c r="G263" s="183"/>
      <c r="H263" s="183"/>
      <c r="I263" s="183"/>
      <c r="J263" s="184"/>
    </row>
    <row r="264" spans="1:10" ht="12.75" customHeight="1">
      <c r="A264" s="172"/>
      <c r="B264" s="183"/>
      <c r="C264" s="183"/>
      <c r="D264" s="183"/>
      <c r="E264" s="183"/>
      <c r="F264" s="183"/>
      <c r="G264" s="183"/>
      <c r="H264" s="183"/>
      <c r="I264" s="183"/>
      <c r="J264" s="184"/>
    </row>
    <row r="265" spans="1:10" ht="12.75" customHeight="1">
      <c r="A265" s="172"/>
      <c r="B265" s="183"/>
      <c r="C265" s="183"/>
      <c r="D265" s="183"/>
      <c r="E265" s="183"/>
      <c r="F265" s="183"/>
      <c r="G265" s="183"/>
      <c r="H265" s="183"/>
      <c r="I265" s="183"/>
      <c r="J265" s="184"/>
    </row>
    <row r="266" spans="1:10" ht="12.75" customHeight="1">
      <c r="A266" s="172"/>
      <c r="B266" s="183"/>
      <c r="C266" s="183"/>
      <c r="D266" s="183"/>
      <c r="E266" s="183"/>
      <c r="F266" s="183"/>
      <c r="G266" s="183"/>
      <c r="H266" s="183"/>
      <c r="I266" s="183"/>
      <c r="J266" s="184"/>
    </row>
    <row r="267" spans="1:10" ht="12.75" customHeight="1">
      <c r="A267" s="172"/>
      <c r="B267" s="183"/>
      <c r="C267" s="183"/>
      <c r="D267" s="183"/>
      <c r="E267" s="183"/>
      <c r="F267" s="183"/>
      <c r="G267" s="183"/>
      <c r="H267" s="183"/>
      <c r="I267" s="183"/>
      <c r="J267" s="184"/>
    </row>
    <row r="268" spans="1:10" ht="12.75" customHeight="1">
      <c r="A268" s="172"/>
      <c r="B268" s="183"/>
      <c r="C268" s="183"/>
      <c r="D268" s="183"/>
      <c r="E268" s="183"/>
      <c r="F268" s="183"/>
      <c r="G268" s="183"/>
      <c r="H268" s="183"/>
      <c r="I268" s="183"/>
      <c r="J268" s="184"/>
    </row>
    <row r="269" spans="1:10" ht="12.75" customHeight="1">
      <c r="A269" s="172"/>
      <c r="B269" s="183"/>
      <c r="C269" s="183"/>
      <c r="D269" s="183"/>
      <c r="E269" s="183"/>
      <c r="F269" s="183"/>
      <c r="G269" s="183"/>
      <c r="H269" s="183"/>
      <c r="I269" s="183"/>
      <c r="J269" s="184"/>
    </row>
    <row r="270" spans="1:10" ht="12.75" customHeight="1">
      <c r="A270" s="172"/>
      <c r="B270" s="183"/>
      <c r="C270" s="183"/>
      <c r="D270" s="183"/>
      <c r="E270" s="183"/>
      <c r="F270" s="183"/>
      <c r="G270" s="183"/>
      <c r="H270" s="183"/>
      <c r="I270" s="183"/>
      <c r="J270" s="184"/>
    </row>
    <row r="271" spans="1:10" ht="12.75" customHeight="1">
      <c r="A271" s="172"/>
      <c r="B271" s="183"/>
      <c r="C271" s="183"/>
      <c r="D271" s="183"/>
      <c r="E271" s="183"/>
      <c r="F271" s="183"/>
      <c r="G271" s="183"/>
      <c r="H271" s="183"/>
      <c r="I271" s="183"/>
      <c r="J271" s="184"/>
    </row>
    <row r="272" spans="1:10" ht="12.75" customHeight="1">
      <c r="A272" s="172"/>
      <c r="B272" s="183"/>
      <c r="C272" s="183"/>
      <c r="D272" s="183"/>
      <c r="E272" s="183"/>
      <c r="F272" s="183"/>
      <c r="G272" s="183"/>
      <c r="H272" s="183"/>
      <c r="I272" s="183"/>
      <c r="J272" s="184"/>
    </row>
    <row r="273" spans="1:10" ht="12.75" customHeight="1">
      <c r="A273" s="172"/>
      <c r="B273" s="183"/>
      <c r="C273" s="183"/>
      <c r="D273" s="183"/>
      <c r="E273" s="183"/>
      <c r="F273" s="183"/>
      <c r="G273" s="183"/>
      <c r="H273" s="183"/>
      <c r="I273" s="183"/>
      <c r="J273" s="184"/>
    </row>
    <row r="274" spans="1:10" ht="12.75" customHeight="1">
      <c r="A274" s="172"/>
      <c r="B274" s="183"/>
      <c r="C274" s="183"/>
      <c r="D274" s="183"/>
      <c r="E274" s="183"/>
      <c r="F274" s="183"/>
      <c r="G274" s="183"/>
      <c r="H274" s="183"/>
      <c r="I274" s="183"/>
      <c r="J274" s="184"/>
    </row>
    <row r="275" spans="1:10" ht="12.75" customHeight="1">
      <c r="A275" s="174"/>
      <c r="B275" s="193"/>
      <c r="C275" s="193"/>
      <c r="D275" s="193"/>
      <c r="E275" s="193"/>
      <c r="F275" s="193"/>
      <c r="G275" s="193"/>
      <c r="H275" s="193"/>
      <c r="I275" s="193"/>
      <c r="J275" s="194"/>
    </row>
    <row r="276" spans="1:10" ht="12.75" customHeight="1"/>
    <row r="277" spans="1:10" ht="12.75" customHeight="1">
      <c r="A277" s="229" t="s">
        <v>65</v>
      </c>
      <c r="B277" s="167"/>
      <c r="C277" s="167"/>
      <c r="D277" s="167"/>
      <c r="E277" s="167"/>
      <c r="F277" s="167"/>
      <c r="G277" s="209"/>
      <c r="H277" s="230" t="str">
        <f>'CONTACT INFORMATION'!$A$24</f>
        <v>Los Angeles</v>
      </c>
      <c r="I277" s="167"/>
      <c r="J277" s="168"/>
    </row>
    <row r="278" spans="1:10" ht="12.75" customHeight="1">
      <c r="A278" s="76"/>
      <c r="B278" s="76"/>
      <c r="C278" s="76"/>
      <c r="D278" s="76"/>
      <c r="E278" s="76"/>
      <c r="F278" s="76"/>
      <c r="G278" s="76"/>
      <c r="H278" s="76"/>
      <c r="I278" s="76"/>
      <c r="J278" s="76"/>
    </row>
    <row r="279" spans="1:10" ht="12.75" customHeight="1">
      <c r="A279" s="273" t="s">
        <v>197</v>
      </c>
      <c r="B279" s="167"/>
      <c r="C279" s="167"/>
      <c r="D279" s="167"/>
      <c r="E279" s="167"/>
      <c r="F279" s="167"/>
      <c r="G279" s="167"/>
      <c r="H279" s="167"/>
      <c r="I279" s="167"/>
      <c r="J279" s="168"/>
    </row>
    <row r="280" spans="1:10" ht="12.75" customHeight="1">
      <c r="A280" s="274" t="s">
        <v>140</v>
      </c>
      <c r="B280" s="189"/>
      <c r="C280" s="189"/>
      <c r="D280" s="190"/>
      <c r="E280" s="306" t="s">
        <v>999</v>
      </c>
      <c r="F280" s="177"/>
      <c r="G280" s="177"/>
      <c r="H280" s="177"/>
      <c r="I280" s="177"/>
      <c r="J280" s="178"/>
    </row>
    <row r="281" spans="1:10" ht="12.75" customHeight="1">
      <c r="A281" s="276" t="s">
        <v>163</v>
      </c>
      <c r="B281" s="205"/>
      <c r="C281" s="205"/>
      <c r="D281" s="206"/>
      <c r="E281" s="174"/>
      <c r="F281" s="193"/>
      <c r="G281" s="193"/>
      <c r="H281" s="193"/>
      <c r="I281" s="193"/>
      <c r="J281" s="194"/>
    </row>
    <row r="282" spans="1:10" ht="12.75" customHeight="1">
      <c r="A282" s="260" t="s">
        <v>198</v>
      </c>
      <c r="B282" s="167"/>
      <c r="C282" s="167"/>
      <c r="D282" s="168"/>
      <c r="E282" s="243"/>
      <c r="F282" s="167"/>
      <c r="G282" s="167"/>
      <c r="H282" s="167"/>
      <c r="I282" s="167"/>
      <c r="J282" s="168"/>
    </row>
    <row r="283" spans="1:10" ht="12.75" customHeight="1">
      <c r="A283" s="63"/>
      <c r="B283" s="65"/>
      <c r="C283" s="65"/>
      <c r="D283" s="65"/>
      <c r="E283" s="319" t="s">
        <v>143</v>
      </c>
      <c r="F283" s="167"/>
      <c r="G283" s="319" t="s">
        <v>144</v>
      </c>
      <c r="H283" s="167"/>
      <c r="I283" s="320" t="s">
        <v>145</v>
      </c>
      <c r="J283" s="168"/>
    </row>
    <row r="284" spans="1:10" ht="12.75" customHeight="1">
      <c r="A284" s="242" t="s">
        <v>146</v>
      </c>
      <c r="B284" s="167"/>
      <c r="C284" s="167"/>
      <c r="D284" s="168"/>
      <c r="E284" s="261"/>
      <c r="F284" s="168"/>
      <c r="G284" s="261"/>
      <c r="H284" s="168"/>
      <c r="I284" s="262"/>
      <c r="J284" s="168"/>
    </row>
    <row r="285" spans="1:10" ht="12.75" customHeight="1">
      <c r="A285" s="263" t="s">
        <v>147</v>
      </c>
      <c r="B285" s="167"/>
      <c r="C285" s="167"/>
      <c r="D285" s="168"/>
      <c r="E285" s="264"/>
      <c r="F285" s="168"/>
      <c r="G285" s="279"/>
      <c r="H285" s="168"/>
      <c r="I285" s="280"/>
      <c r="J285" s="168"/>
    </row>
    <row r="286" spans="1:10" ht="12.75" customHeight="1">
      <c r="A286" s="242" t="s">
        <v>148</v>
      </c>
      <c r="B286" s="167"/>
      <c r="C286" s="167"/>
      <c r="D286" s="168"/>
      <c r="E286" s="261">
        <v>380.58</v>
      </c>
      <c r="F286" s="168"/>
      <c r="G286" s="261"/>
      <c r="H286" s="168"/>
      <c r="I286" s="262"/>
      <c r="J286" s="168"/>
    </row>
    <row r="287" spans="1:10" ht="12.75" customHeight="1">
      <c r="A287" s="263" t="s">
        <v>149</v>
      </c>
      <c r="B287" s="167"/>
      <c r="C287" s="167"/>
      <c r="D287" s="168"/>
      <c r="E287" s="264">
        <v>28846.02</v>
      </c>
      <c r="F287" s="168"/>
      <c r="G287" s="279"/>
      <c r="H287" s="168"/>
      <c r="I287" s="280"/>
      <c r="J287" s="168"/>
    </row>
    <row r="288" spans="1:10" ht="12.75" customHeight="1">
      <c r="A288" s="242" t="s">
        <v>150</v>
      </c>
      <c r="B288" s="167"/>
      <c r="C288" s="167"/>
      <c r="D288" s="168"/>
      <c r="E288" s="261"/>
      <c r="F288" s="168"/>
      <c r="G288" s="261"/>
      <c r="H288" s="168"/>
      <c r="I288" s="262"/>
      <c r="J288" s="168"/>
    </row>
    <row r="289" spans="1:10" ht="12.75" customHeight="1">
      <c r="A289" s="263" t="s">
        <v>151</v>
      </c>
      <c r="B289" s="167"/>
      <c r="C289" s="167"/>
      <c r="D289" s="168"/>
      <c r="E289" s="264">
        <v>109.1</v>
      </c>
      <c r="F289" s="168"/>
      <c r="G289" s="279"/>
      <c r="H289" s="168"/>
      <c r="I289" s="280"/>
      <c r="J289" s="168"/>
    </row>
    <row r="290" spans="1:10" ht="12.75" customHeight="1">
      <c r="A290" s="242" t="s">
        <v>152</v>
      </c>
      <c r="B290" s="167"/>
      <c r="C290" s="167"/>
      <c r="D290" s="168"/>
      <c r="E290" s="283"/>
      <c r="F290" s="168"/>
      <c r="G290" s="283"/>
      <c r="H290" s="168"/>
      <c r="I290" s="284"/>
      <c r="J290" s="168"/>
    </row>
    <row r="291" spans="1:10" ht="12.75" customHeight="1">
      <c r="A291" s="291" t="s">
        <v>960</v>
      </c>
      <c r="B291" s="292"/>
      <c r="C291" s="292"/>
      <c r="D291" s="293"/>
      <c r="E291" s="264">
        <v>181.31</v>
      </c>
      <c r="F291" s="168"/>
      <c r="G291" s="279"/>
      <c r="H291" s="168"/>
      <c r="I291" s="279"/>
      <c r="J291" s="168"/>
    </row>
    <row r="292" spans="1:10" ht="12.75" customHeight="1">
      <c r="A292" s="285"/>
      <c r="B292" s="167"/>
      <c r="C292" s="167"/>
      <c r="D292" s="168"/>
      <c r="E292" s="264"/>
      <c r="F292" s="168"/>
      <c r="G292" s="279"/>
      <c r="H292" s="168"/>
      <c r="I292" s="279"/>
      <c r="J292" s="168"/>
    </row>
    <row r="293" spans="1:10" ht="12.75" customHeight="1">
      <c r="A293" s="285"/>
      <c r="B293" s="167"/>
      <c r="C293" s="167"/>
      <c r="D293" s="168"/>
      <c r="E293" s="264"/>
      <c r="F293" s="168"/>
      <c r="G293" s="279"/>
      <c r="H293" s="168"/>
      <c r="I293" s="279"/>
      <c r="J293" s="168"/>
    </row>
    <row r="294" spans="1:10" ht="12.75" customHeight="1">
      <c r="A294" s="244" t="s">
        <v>153</v>
      </c>
      <c r="B294" s="167"/>
      <c r="C294" s="167"/>
      <c r="D294" s="168"/>
      <c r="E294" s="286">
        <f>SUM(E284:E293)</f>
        <v>29517.010000000002</v>
      </c>
      <c r="F294" s="168"/>
      <c r="G294" s="286">
        <f>SUM(G284:G293)</f>
        <v>0</v>
      </c>
      <c r="H294" s="168"/>
      <c r="I294" s="286">
        <f>SUM(I284:I293)</f>
        <v>0</v>
      </c>
      <c r="J294" s="168"/>
    </row>
    <row r="295" spans="1:10" ht="12.75" customHeight="1">
      <c r="A295" s="287" t="s">
        <v>154</v>
      </c>
      <c r="B295" s="189"/>
      <c r="C295" s="189"/>
      <c r="D295" s="189"/>
      <c r="E295" s="189"/>
      <c r="F295" s="189"/>
      <c r="G295" s="189"/>
      <c r="H295" s="189"/>
      <c r="I295" s="189"/>
      <c r="J295" s="190"/>
    </row>
    <row r="296" spans="1:10" ht="12.75" customHeight="1">
      <c r="A296" s="288" t="s">
        <v>155</v>
      </c>
      <c r="B296" s="197"/>
      <c r="C296" s="197"/>
      <c r="D296" s="197"/>
      <c r="E296" s="197"/>
      <c r="F296" s="197"/>
      <c r="G296" s="197"/>
      <c r="H296" s="197"/>
      <c r="I296" s="197"/>
      <c r="J296" s="198"/>
    </row>
    <row r="297" spans="1:10" ht="12.75" customHeight="1">
      <c r="A297" s="288" t="s">
        <v>156</v>
      </c>
      <c r="B297" s="197"/>
      <c r="C297" s="197"/>
      <c r="D297" s="197"/>
      <c r="E297" s="197"/>
      <c r="F297" s="197"/>
      <c r="G297" s="197"/>
      <c r="H297" s="197"/>
      <c r="I297" s="197"/>
      <c r="J297" s="198"/>
    </row>
    <row r="298" spans="1:10" ht="12.75" customHeight="1">
      <c r="A298" s="281" t="s">
        <v>157</v>
      </c>
      <c r="B298" s="205"/>
      <c r="C298" s="205"/>
      <c r="D298" s="205"/>
      <c r="E298" s="205"/>
      <c r="F298" s="205"/>
      <c r="G298" s="205"/>
      <c r="H298" s="205"/>
      <c r="I298" s="205"/>
      <c r="J298" s="206"/>
    </row>
    <row r="299" spans="1:10" ht="12.75" customHeight="1">
      <c r="A299" s="282" t="s">
        <v>1026</v>
      </c>
      <c r="B299" s="177"/>
      <c r="C299" s="177"/>
      <c r="D299" s="177"/>
      <c r="E299" s="177"/>
      <c r="F299" s="177"/>
      <c r="G299" s="177"/>
      <c r="H299" s="177"/>
      <c r="I299" s="177"/>
      <c r="J299" s="178"/>
    </row>
    <row r="300" spans="1:10" ht="12.75" customHeight="1">
      <c r="A300" s="172"/>
      <c r="B300" s="183"/>
      <c r="C300" s="183"/>
      <c r="D300" s="183"/>
      <c r="E300" s="183"/>
      <c r="F300" s="183"/>
      <c r="G300" s="183"/>
      <c r="H300" s="183"/>
      <c r="I300" s="183"/>
      <c r="J300" s="184"/>
    </row>
    <row r="301" spans="1:10" ht="12.75" customHeight="1">
      <c r="A301" s="172"/>
      <c r="B301" s="183"/>
      <c r="C301" s="183"/>
      <c r="D301" s="183"/>
      <c r="E301" s="183"/>
      <c r="F301" s="183"/>
      <c r="G301" s="183"/>
      <c r="H301" s="183"/>
      <c r="I301" s="183"/>
      <c r="J301" s="184"/>
    </row>
    <row r="302" spans="1:10" ht="12.75" customHeight="1">
      <c r="A302" s="172"/>
      <c r="B302" s="183"/>
      <c r="C302" s="183"/>
      <c r="D302" s="183"/>
      <c r="E302" s="183"/>
      <c r="F302" s="183"/>
      <c r="G302" s="183"/>
      <c r="H302" s="183"/>
      <c r="I302" s="183"/>
      <c r="J302" s="184"/>
    </row>
    <row r="303" spans="1:10" ht="12.75" customHeight="1">
      <c r="A303" s="172"/>
      <c r="B303" s="183"/>
      <c r="C303" s="183"/>
      <c r="D303" s="183"/>
      <c r="E303" s="183"/>
      <c r="F303" s="183"/>
      <c r="G303" s="183"/>
      <c r="H303" s="183"/>
      <c r="I303" s="183"/>
      <c r="J303" s="184"/>
    </row>
    <row r="304" spans="1:10" ht="12.75" customHeight="1">
      <c r="A304" s="172"/>
      <c r="B304" s="183"/>
      <c r="C304" s="183"/>
      <c r="D304" s="183"/>
      <c r="E304" s="183"/>
      <c r="F304" s="183"/>
      <c r="G304" s="183"/>
      <c r="H304" s="183"/>
      <c r="I304" s="183"/>
      <c r="J304" s="184"/>
    </row>
    <row r="305" spans="1:10" ht="12.75" customHeight="1">
      <c r="A305" s="172"/>
      <c r="B305" s="183"/>
      <c r="C305" s="183"/>
      <c r="D305" s="183"/>
      <c r="E305" s="183"/>
      <c r="F305" s="183"/>
      <c r="G305" s="183"/>
      <c r="H305" s="183"/>
      <c r="I305" s="183"/>
      <c r="J305" s="184"/>
    </row>
    <row r="306" spans="1:10" ht="12.75" customHeight="1">
      <c r="A306" s="172"/>
      <c r="B306" s="183"/>
      <c r="C306" s="183"/>
      <c r="D306" s="183"/>
      <c r="E306" s="183"/>
      <c r="F306" s="183"/>
      <c r="G306" s="183"/>
      <c r="H306" s="183"/>
      <c r="I306" s="183"/>
      <c r="J306" s="184"/>
    </row>
    <row r="307" spans="1:10" ht="12.75" customHeight="1">
      <c r="A307" s="172"/>
      <c r="B307" s="183"/>
      <c r="C307" s="183"/>
      <c r="D307" s="183"/>
      <c r="E307" s="183"/>
      <c r="F307" s="183"/>
      <c r="G307" s="183"/>
      <c r="H307" s="183"/>
      <c r="I307" s="183"/>
      <c r="J307" s="184"/>
    </row>
    <row r="308" spans="1:10" ht="12.75" customHeight="1">
      <c r="A308" s="172"/>
      <c r="B308" s="183"/>
      <c r="C308" s="183"/>
      <c r="D308" s="183"/>
      <c r="E308" s="183"/>
      <c r="F308" s="183"/>
      <c r="G308" s="183"/>
      <c r="H308" s="183"/>
      <c r="I308" s="183"/>
      <c r="J308" s="184"/>
    </row>
    <row r="309" spans="1:10" ht="12.75" customHeight="1">
      <c r="A309" s="172"/>
      <c r="B309" s="183"/>
      <c r="C309" s="183"/>
      <c r="D309" s="183"/>
      <c r="E309" s="183"/>
      <c r="F309" s="183"/>
      <c r="G309" s="183"/>
      <c r="H309" s="183"/>
      <c r="I309" s="183"/>
      <c r="J309" s="184"/>
    </row>
    <row r="310" spans="1:10" ht="12.75" customHeight="1">
      <c r="A310" s="172"/>
      <c r="B310" s="183"/>
      <c r="C310" s="183"/>
      <c r="D310" s="183"/>
      <c r="E310" s="183"/>
      <c r="F310" s="183"/>
      <c r="G310" s="183"/>
      <c r="H310" s="183"/>
      <c r="I310" s="183"/>
      <c r="J310" s="184"/>
    </row>
    <row r="311" spans="1:10" ht="12.75" customHeight="1">
      <c r="A311" s="172"/>
      <c r="B311" s="183"/>
      <c r="C311" s="183"/>
      <c r="D311" s="183"/>
      <c r="E311" s="183"/>
      <c r="F311" s="183"/>
      <c r="G311" s="183"/>
      <c r="H311" s="183"/>
      <c r="I311" s="183"/>
      <c r="J311" s="184"/>
    </row>
    <row r="312" spans="1:10" ht="12.75" customHeight="1">
      <c r="A312" s="172"/>
      <c r="B312" s="183"/>
      <c r="C312" s="183"/>
      <c r="D312" s="183"/>
      <c r="E312" s="183"/>
      <c r="F312" s="183"/>
      <c r="G312" s="183"/>
      <c r="H312" s="183"/>
      <c r="I312" s="183"/>
      <c r="J312" s="184"/>
    </row>
    <row r="313" spans="1:10" ht="12.75" customHeight="1">
      <c r="A313" s="172"/>
      <c r="B313" s="183"/>
      <c r="C313" s="183"/>
      <c r="D313" s="183"/>
      <c r="E313" s="183"/>
      <c r="F313" s="183"/>
      <c r="G313" s="183"/>
      <c r="H313" s="183"/>
      <c r="I313" s="183"/>
      <c r="J313" s="184"/>
    </row>
    <row r="314" spans="1:10" ht="12.75" customHeight="1">
      <c r="A314" s="172"/>
      <c r="B314" s="183"/>
      <c r="C314" s="183"/>
      <c r="D314" s="183"/>
      <c r="E314" s="183"/>
      <c r="F314" s="183"/>
      <c r="G314" s="183"/>
      <c r="H314" s="183"/>
      <c r="I314" s="183"/>
      <c r="J314" s="184"/>
    </row>
    <row r="315" spans="1:10" ht="12.75" customHeight="1">
      <c r="A315" s="172"/>
      <c r="B315" s="183"/>
      <c r="C315" s="183"/>
      <c r="D315" s="183"/>
      <c r="E315" s="183"/>
      <c r="F315" s="183"/>
      <c r="G315" s="183"/>
      <c r="H315" s="183"/>
      <c r="I315" s="183"/>
      <c r="J315" s="184"/>
    </row>
    <row r="316" spans="1:10" ht="12.75" customHeight="1">
      <c r="A316" s="172"/>
      <c r="B316" s="183"/>
      <c r="C316" s="183"/>
      <c r="D316" s="183"/>
      <c r="E316" s="183"/>
      <c r="F316" s="183"/>
      <c r="G316" s="183"/>
      <c r="H316" s="183"/>
      <c r="I316" s="183"/>
      <c r="J316" s="184"/>
    </row>
    <row r="317" spans="1:10" ht="12.75" customHeight="1">
      <c r="A317" s="172"/>
      <c r="B317" s="183"/>
      <c r="C317" s="183"/>
      <c r="D317" s="183"/>
      <c r="E317" s="183"/>
      <c r="F317" s="183"/>
      <c r="G317" s="183"/>
      <c r="H317" s="183"/>
      <c r="I317" s="183"/>
      <c r="J317" s="184"/>
    </row>
    <row r="318" spans="1:10" ht="12.75" customHeight="1">
      <c r="A318" s="172"/>
      <c r="B318" s="183"/>
      <c r="C318" s="183"/>
      <c r="D318" s="183"/>
      <c r="E318" s="183"/>
      <c r="F318" s="183"/>
      <c r="G318" s="183"/>
      <c r="H318" s="183"/>
      <c r="I318" s="183"/>
      <c r="J318" s="184"/>
    </row>
    <row r="319" spans="1:10" ht="12.75" customHeight="1">
      <c r="A319" s="172"/>
      <c r="B319" s="183"/>
      <c r="C319" s="183"/>
      <c r="D319" s="183"/>
      <c r="E319" s="183"/>
      <c r="F319" s="183"/>
      <c r="G319" s="183"/>
      <c r="H319" s="183"/>
      <c r="I319" s="183"/>
      <c r="J319" s="184"/>
    </row>
    <row r="320" spans="1:10" ht="12.75" customHeight="1">
      <c r="A320" s="172"/>
      <c r="B320" s="183"/>
      <c r="C320" s="183"/>
      <c r="D320" s="183"/>
      <c r="E320" s="183"/>
      <c r="F320" s="183"/>
      <c r="G320" s="183"/>
      <c r="H320" s="183"/>
      <c r="I320" s="183"/>
      <c r="J320" s="184"/>
    </row>
    <row r="321" spans="1:10" ht="12.75" customHeight="1">
      <c r="A321" s="172"/>
      <c r="B321" s="183"/>
      <c r="C321" s="183"/>
      <c r="D321" s="183"/>
      <c r="E321" s="183"/>
      <c r="F321" s="183"/>
      <c r="G321" s="183"/>
      <c r="H321" s="183"/>
      <c r="I321" s="183"/>
      <c r="J321" s="184"/>
    </row>
    <row r="322" spans="1:10" ht="12.75" customHeight="1">
      <c r="A322" s="172"/>
      <c r="B322" s="183"/>
      <c r="C322" s="183"/>
      <c r="D322" s="183"/>
      <c r="E322" s="183"/>
      <c r="F322" s="183"/>
      <c r="G322" s="183"/>
      <c r="H322" s="183"/>
      <c r="I322" s="183"/>
      <c r="J322" s="184"/>
    </row>
    <row r="323" spans="1:10" ht="12.75" customHeight="1">
      <c r="A323" s="172"/>
      <c r="B323" s="183"/>
      <c r="C323" s="183"/>
      <c r="D323" s="183"/>
      <c r="E323" s="183"/>
      <c r="F323" s="183"/>
      <c r="G323" s="183"/>
      <c r="H323" s="183"/>
      <c r="I323" s="183"/>
      <c r="J323" s="184"/>
    </row>
    <row r="324" spans="1:10" ht="12.75" customHeight="1">
      <c r="A324" s="172"/>
      <c r="B324" s="183"/>
      <c r="C324" s="183"/>
      <c r="D324" s="183"/>
      <c r="E324" s="183"/>
      <c r="F324" s="183"/>
      <c r="G324" s="183"/>
      <c r="H324" s="183"/>
      <c r="I324" s="183"/>
      <c r="J324" s="184"/>
    </row>
    <row r="325" spans="1:10" ht="12.75" customHeight="1">
      <c r="A325" s="172"/>
      <c r="B325" s="183"/>
      <c r="C325" s="183"/>
      <c r="D325" s="183"/>
      <c r="E325" s="183"/>
      <c r="F325" s="183"/>
      <c r="G325" s="183"/>
      <c r="H325" s="183"/>
      <c r="I325" s="183"/>
      <c r="J325" s="184"/>
    </row>
    <row r="326" spans="1:10" ht="12.75" customHeight="1">
      <c r="A326" s="172"/>
      <c r="B326" s="183"/>
      <c r="C326" s="183"/>
      <c r="D326" s="183"/>
      <c r="E326" s="183"/>
      <c r="F326" s="183"/>
      <c r="G326" s="183"/>
      <c r="H326" s="183"/>
      <c r="I326" s="183"/>
      <c r="J326" s="184"/>
    </row>
    <row r="327" spans="1:10" ht="12.75" customHeight="1">
      <c r="A327" s="172"/>
      <c r="B327" s="183"/>
      <c r="C327" s="183"/>
      <c r="D327" s="183"/>
      <c r="E327" s="183"/>
      <c r="F327" s="183"/>
      <c r="G327" s="183"/>
      <c r="H327" s="183"/>
      <c r="I327" s="183"/>
      <c r="J327" s="184"/>
    </row>
    <row r="328" spans="1:10" s="154" customFormat="1" ht="12.75" customHeight="1">
      <c r="A328" s="313"/>
      <c r="B328" s="183"/>
      <c r="C328" s="183"/>
      <c r="D328" s="183"/>
      <c r="E328" s="183"/>
      <c r="F328" s="183"/>
      <c r="G328" s="183"/>
      <c r="H328" s="183"/>
      <c r="I328" s="183"/>
      <c r="J328" s="198"/>
    </row>
    <row r="329" spans="1:10" s="154" customFormat="1" ht="12.75" customHeight="1">
      <c r="A329" s="313"/>
      <c r="B329" s="183"/>
      <c r="C329" s="183"/>
      <c r="D329" s="183"/>
      <c r="E329" s="183"/>
      <c r="F329" s="183"/>
      <c r="G329" s="183"/>
      <c r="H329" s="183"/>
      <c r="I329" s="183"/>
      <c r="J329" s="198"/>
    </row>
    <row r="330" spans="1:10" ht="12.75" customHeight="1">
      <c r="A330" s="174"/>
      <c r="B330" s="193"/>
      <c r="C330" s="193"/>
      <c r="D330" s="193"/>
      <c r="E330" s="193"/>
      <c r="F330" s="193"/>
      <c r="G330" s="193"/>
      <c r="H330" s="193"/>
      <c r="I330" s="193"/>
      <c r="J330" s="194"/>
    </row>
    <row r="331" spans="1:10" ht="12.75" customHeight="1">
      <c r="A331" s="113"/>
      <c r="B331" s="113"/>
      <c r="C331" s="113"/>
      <c r="D331" s="113"/>
      <c r="E331" s="113"/>
      <c r="F331" s="113"/>
      <c r="G331" s="113"/>
      <c r="H331" s="113"/>
      <c r="I331" s="113"/>
      <c r="J331" s="113"/>
    </row>
    <row r="332" spans="1:10" ht="12.75" customHeight="1">
      <c r="A332" s="229" t="s">
        <v>65</v>
      </c>
      <c r="B332" s="167"/>
      <c r="C332" s="167"/>
      <c r="D332" s="167"/>
      <c r="E332" s="167"/>
      <c r="F332" s="167"/>
      <c r="G332" s="209"/>
      <c r="H332" s="230" t="str">
        <f>'CONTACT INFORMATION'!$A$24</f>
        <v>Los Angeles</v>
      </c>
      <c r="I332" s="167"/>
      <c r="J332" s="168"/>
    </row>
    <row r="333" spans="1:10" ht="12.75" customHeight="1">
      <c r="A333" s="76"/>
      <c r="B333" s="76"/>
      <c r="C333" s="76"/>
      <c r="D333" s="76"/>
      <c r="E333" s="76"/>
      <c r="F333" s="76"/>
      <c r="G333" s="76"/>
      <c r="H333" s="76"/>
      <c r="I333" s="76"/>
      <c r="J333" s="76"/>
    </row>
    <row r="334" spans="1:10" ht="12.75" customHeight="1">
      <c r="A334" s="273" t="s">
        <v>199</v>
      </c>
      <c r="B334" s="167"/>
      <c r="C334" s="167"/>
      <c r="D334" s="167"/>
      <c r="E334" s="167"/>
      <c r="F334" s="167"/>
      <c r="G334" s="167"/>
      <c r="H334" s="167"/>
      <c r="I334" s="167"/>
      <c r="J334" s="168"/>
    </row>
    <row r="335" spans="1:10" ht="12.75" customHeight="1">
      <c r="A335" s="274" t="s">
        <v>140</v>
      </c>
      <c r="B335" s="189"/>
      <c r="C335" s="189"/>
      <c r="D335" s="190"/>
      <c r="E335" s="275" t="s">
        <v>1021</v>
      </c>
      <c r="F335" s="314"/>
      <c r="G335" s="314"/>
      <c r="H335" s="314"/>
      <c r="I335" s="314"/>
      <c r="J335" s="315"/>
    </row>
    <row r="336" spans="1:10" ht="12.75" customHeight="1">
      <c r="A336" s="276" t="s">
        <v>163</v>
      </c>
      <c r="B336" s="205"/>
      <c r="C336" s="205"/>
      <c r="D336" s="206"/>
      <c r="E336" s="316"/>
      <c r="F336" s="317"/>
      <c r="G336" s="317"/>
      <c r="H336" s="317"/>
      <c r="I336" s="317"/>
      <c r="J336" s="318"/>
    </row>
    <row r="337" spans="1:10" ht="12.75" customHeight="1">
      <c r="A337" s="260" t="s">
        <v>200</v>
      </c>
      <c r="B337" s="167"/>
      <c r="C337" s="167"/>
      <c r="D337" s="168"/>
      <c r="E337" s="243"/>
      <c r="F337" s="167"/>
      <c r="G337" s="167"/>
      <c r="H337" s="167"/>
      <c r="I337" s="167"/>
      <c r="J337" s="168"/>
    </row>
    <row r="338" spans="1:10" ht="12.75" customHeight="1">
      <c r="A338" s="63"/>
      <c r="B338" s="65"/>
      <c r="C338" s="65"/>
      <c r="D338" s="65"/>
      <c r="E338" s="319" t="s">
        <v>143</v>
      </c>
      <c r="F338" s="167"/>
      <c r="G338" s="319" t="s">
        <v>144</v>
      </c>
      <c r="H338" s="167"/>
      <c r="I338" s="320" t="s">
        <v>145</v>
      </c>
      <c r="J338" s="168"/>
    </row>
    <row r="339" spans="1:10" ht="12.75" customHeight="1">
      <c r="A339" s="242" t="s">
        <v>146</v>
      </c>
      <c r="B339" s="167"/>
      <c r="C339" s="167"/>
      <c r="D339" s="168"/>
      <c r="E339" s="261"/>
      <c r="F339" s="168"/>
      <c r="G339" s="261"/>
      <c r="H339" s="168"/>
      <c r="I339" s="262"/>
      <c r="J339" s="168"/>
    </row>
    <row r="340" spans="1:10" ht="12.75" customHeight="1">
      <c r="A340" s="263" t="s">
        <v>147</v>
      </c>
      <c r="B340" s="167"/>
      <c r="C340" s="167"/>
      <c r="D340" s="168"/>
      <c r="E340" s="264"/>
      <c r="F340" s="168"/>
      <c r="G340" s="279"/>
      <c r="H340" s="168"/>
      <c r="I340" s="280"/>
      <c r="J340" s="168"/>
    </row>
    <row r="341" spans="1:10" ht="12.75" customHeight="1">
      <c r="A341" s="242" t="s">
        <v>148</v>
      </c>
      <c r="B341" s="167"/>
      <c r="C341" s="167"/>
      <c r="D341" s="168"/>
      <c r="E341" s="261">
        <v>68278.509999999995</v>
      </c>
      <c r="F341" s="168"/>
      <c r="G341" s="261"/>
      <c r="H341" s="168"/>
      <c r="I341" s="262"/>
      <c r="J341" s="168"/>
    </row>
    <row r="342" spans="1:10" ht="12.75" customHeight="1">
      <c r="A342" s="263" t="s">
        <v>149</v>
      </c>
      <c r="B342" s="167"/>
      <c r="C342" s="167"/>
      <c r="D342" s="168"/>
      <c r="E342" s="264">
        <v>5175173.17</v>
      </c>
      <c r="F342" s="168"/>
      <c r="G342" s="279"/>
      <c r="H342" s="168"/>
      <c r="I342" s="280"/>
      <c r="J342" s="168"/>
    </row>
    <row r="343" spans="1:10" ht="12.75" customHeight="1">
      <c r="A343" s="242" t="s">
        <v>150</v>
      </c>
      <c r="B343" s="167"/>
      <c r="C343" s="167"/>
      <c r="D343" s="168"/>
      <c r="E343" s="261"/>
      <c r="F343" s="168"/>
      <c r="G343" s="261"/>
      <c r="H343" s="168"/>
      <c r="I343" s="262"/>
      <c r="J343" s="168"/>
    </row>
    <row r="344" spans="1:10" ht="12.75" customHeight="1">
      <c r="A344" s="263" t="s">
        <v>151</v>
      </c>
      <c r="B344" s="167"/>
      <c r="C344" s="167"/>
      <c r="D344" s="168"/>
      <c r="E344" s="264">
        <v>19574.12</v>
      </c>
      <c r="F344" s="168"/>
      <c r="G344" s="279"/>
      <c r="H344" s="168"/>
      <c r="I344" s="280"/>
      <c r="J344" s="168"/>
    </row>
    <row r="345" spans="1:10" ht="12.75" customHeight="1">
      <c r="A345" s="242" t="s">
        <v>152</v>
      </c>
      <c r="B345" s="167"/>
      <c r="C345" s="167"/>
      <c r="D345" s="168"/>
      <c r="E345" s="283"/>
      <c r="F345" s="168"/>
      <c r="G345" s="283"/>
      <c r="H345" s="168"/>
      <c r="I345" s="284"/>
      <c r="J345" s="168"/>
    </row>
    <row r="346" spans="1:10" ht="12.75" customHeight="1">
      <c r="A346" s="291" t="s">
        <v>960</v>
      </c>
      <c r="B346" s="292"/>
      <c r="C346" s="292"/>
      <c r="D346" s="293"/>
      <c r="E346" s="264">
        <v>32528.62</v>
      </c>
      <c r="F346" s="168"/>
      <c r="G346" s="279"/>
      <c r="H346" s="168"/>
      <c r="I346" s="279"/>
      <c r="J346" s="168"/>
    </row>
    <row r="347" spans="1:10" ht="12.75" customHeight="1">
      <c r="A347" s="285"/>
      <c r="B347" s="167"/>
      <c r="C347" s="167"/>
      <c r="D347" s="168"/>
      <c r="E347" s="264"/>
      <c r="F347" s="168"/>
      <c r="G347" s="279"/>
      <c r="H347" s="168"/>
      <c r="I347" s="279"/>
      <c r="J347" s="168"/>
    </row>
    <row r="348" spans="1:10" ht="12.75" customHeight="1">
      <c r="A348" s="285"/>
      <c r="B348" s="167"/>
      <c r="C348" s="167"/>
      <c r="D348" s="168"/>
      <c r="E348" s="264"/>
      <c r="F348" s="168"/>
      <c r="G348" s="279"/>
      <c r="H348" s="168"/>
      <c r="I348" s="279"/>
      <c r="J348" s="168"/>
    </row>
    <row r="349" spans="1:10" ht="12.75" customHeight="1">
      <c r="A349" s="244" t="s">
        <v>153</v>
      </c>
      <c r="B349" s="167"/>
      <c r="C349" s="167"/>
      <c r="D349" s="168"/>
      <c r="E349" s="286">
        <f>SUM(E339:E348)</f>
        <v>5295554.42</v>
      </c>
      <c r="F349" s="168"/>
      <c r="G349" s="286">
        <f>SUM(G339:G348)</f>
        <v>0</v>
      </c>
      <c r="H349" s="168"/>
      <c r="I349" s="286">
        <f>SUM(I339:I348)</f>
        <v>0</v>
      </c>
      <c r="J349" s="168"/>
    </row>
    <row r="350" spans="1:10" ht="12.75" customHeight="1">
      <c r="A350" s="287" t="s">
        <v>154</v>
      </c>
      <c r="B350" s="189"/>
      <c r="C350" s="189"/>
      <c r="D350" s="189"/>
      <c r="E350" s="189"/>
      <c r="F350" s="189"/>
      <c r="G350" s="189"/>
      <c r="H350" s="189"/>
      <c r="I350" s="189"/>
      <c r="J350" s="190"/>
    </row>
    <row r="351" spans="1:10" ht="12.75" customHeight="1">
      <c r="A351" s="288" t="s">
        <v>155</v>
      </c>
      <c r="B351" s="197"/>
      <c r="C351" s="197"/>
      <c r="D351" s="197"/>
      <c r="E351" s="197"/>
      <c r="F351" s="197"/>
      <c r="G351" s="197"/>
      <c r="H351" s="197"/>
      <c r="I351" s="197"/>
      <c r="J351" s="198"/>
    </row>
    <row r="352" spans="1:10" ht="12.75" customHeight="1">
      <c r="A352" s="288" t="s">
        <v>156</v>
      </c>
      <c r="B352" s="197"/>
      <c r="C352" s="197"/>
      <c r="D352" s="197"/>
      <c r="E352" s="197"/>
      <c r="F352" s="197"/>
      <c r="G352" s="197"/>
      <c r="H352" s="197"/>
      <c r="I352" s="197"/>
      <c r="J352" s="198"/>
    </row>
    <row r="353" spans="1:10" ht="12.75" customHeight="1">
      <c r="A353" s="281" t="s">
        <v>157</v>
      </c>
      <c r="B353" s="205"/>
      <c r="C353" s="205"/>
      <c r="D353" s="205"/>
      <c r="E353" s="205"/>
      <c r="F353" s="205"/>
      <c r="G353" s="205"/>
      <c r="H353" s="205"/>
      <c r="I353" s="205"/>
      <c r="J353" s="206"/>
    </row>
    <row r="354" spans="1:10" ht="12.75" customHeight="1">
      <c r="A354" s="282" t="s">
        <v>1027</v>
      </c>
      <c r="B354" s="177"/>
      <c r="C354" s="177"/>
      <c r="D354" s="177"/>
      <c r="E354" s="177"/>
      <c r="F354" s="177"/>
      <c r="G354" s="177"/>
      <c r="H354" s="177"/>
      <c r="I354" s="177"/>
      <c r="J354" s="178"/>
    </row>
    <row r="355" spans="1:10" ht="12.75" customHeight="1">
      <c r="A355" s="172"/>
      <c r="B355" s="183"/>
      <c r="C355" s="183"/>
      <c r="D355" s="183"/>
      <c r="E355" s="183"/>
      <c r="F355" s="183"/>
      <c r="G355" s="183"/>
      <c r="H355" s="183"/>
      <c r="I355" s="183"/>
      <c r="J355" s="184"/>
    </row>
    <row r="356" spans="1:10" ht="12.75" customHeight="1">
      <c r="A356" s="172"/>
      <c r="B356" s="183"/>
      <c r="C356" s="183"/>
      <c r="D356" s="183"/>
      <c r="E356" s="183"/>
      <c r="F356" s="183"/>
      <c r="G356" s="183"/>
      <c r="H356" s="183"/>
      <c r="I356" s="183"/>
      <c r="J356" s="184"/>
    </row>
    <row r="357" spans="1:10" ht="12.75" customHeight="1">
      <c r="A357" s="172"/>
      <c r="B357" s="183"/>
      <c r="C357" s="183"/>
      <c r="D357" s="183"/>
      <c r="E357" s="183"/>
      <c r="F357" s="183"/>
      <c r="G357" s="183"/>
      <c r="H357" s="183"/>
      <c r="I357" s="183"/>
      <c r="J357" s="184"/>
    </row>
    <row r="358" spans="1:10" ht="12.75" customHeight="1">
      <c r="A358" s="172"/>
      <c r="B358" s="183"/>
      <c r="C358" s="183"/>
      <c r="D358" s="183"/>
      <c r="E358" s="183"/>
      <c r="F358" s="183"/>
      <c r="G358" s="183"/>
      <c r="H358" s="183"/>
      <c r="I358" s="183"/>
      <c r="J358" s="184"/>
    </row>
    <row r="359" spans="1:10" ht="12.75" customHeight="1">
      <c r="A359" s="172"/>
      <c r="B359" s="183"/>
      <c r="C359" s="183"/>
      <c r="D359" s="183"/>
      <c r="E359" s="183"/>
      <c r="F359" s="183"/>
      <c r="G359" s="183"/>
      <c r="H359" s="183"/>
      <c r="I359" s="183"/>
      <c r="J359" s="184"/>
    </row>
    <row r="360" spans="1:10" ht="12.75" customHeight="1">
      <c r="A360" s="172"/>
      <c r="B360" s="183"/>
      <c r="C360" s="183"/>
      <c r="D360" s="183"/>
      <c r="E360" s="183"/>
      <c r="F360" s="183"/>
      <c r="G360" s="183"/>
      <c r="H360" s="183"/>
      <c r="I360" s="183"/>
      <c r="J360" s="184"/>
    </row>
    <row r="361" spans="1:10" ht="12.75" customHeight="1">
      <c r="A361" s="172"/>
      <c r="B361" s="183"/>
      <c r="C361" s="183"/>
      <c r="D361" s="183"/>
      <c r="E361" s="183"/>
      <c r="F361" s="183"/>
      <c r="G361" s="183"/>
      <c r="H361" s="183"/>
      <c r="I361" s="183"/>
      <c r="J361" s="184"/>
    </row>
    <row r="362" spans="1:10" ht="12.75" customHeight="1">
      <c r="A362" s="172"/>
      <c r="B362" s="183"/>
      <c r="C362" s="183"/>
      <c r="D362" s="183"/>
      <c r="E362" s="183"/>
      <c r="F362" s="183"/>
      <c r="G362" s="183"/>
      <c r="H362" s="183"/>
      <c r="I362" s="183"/>
      <c r="J362" s="184"/>
    </row>
    <row r="363" spans="1:10" ht="12.75" customHeight="1">
      <c r="A363" s="172"/>
      <c r="B363" s="183"/>
      <c r="C363" s="183"/>
      <c r="D363" s="183"/>
      <c r="E363" s="183"/>
      <c r="F363" s="183"/>
      <c r="G363" s="183"/>
      <c r="H363" s="183"/>
      <c r="I363" s="183"/>
      <c r="J363" s="184"/>
    </row>
    <row r="364" spans="1:10" ht="12.75" customHeight="1">
      <c r="A364" s="172"/>
      <c r="B364" s="183"/>
      <c r="C364" s="183"/>
      <c r="D364" s="183"/>
      <c r="E364" s="183"/>
      <c r="F364" s="183"/>
      <c r="G364" s="183"/>
      <c r="H364" s="183"/>
      <c r="I364" s="183"/>
      <c r="J364" s="184"/>
    </row>
    <row r="365" spans="1:10" ht="12.75" customHeight="1">
      <c r="A365" s="172"/>
      <c r="B365" s="183"/>
      <c r="C365" s="183"/>
      <c r="D365" s="183"/>
      <c r="E365" s="183"/>
      <c r="F365" s="183"/>
      <c r="G365" s="183"/>
      <c r="H365" s="183"/>
      <c r="I365" s="183"/>
      <c r="J365" s="184"/>
    </row>
    <row r="366" spans="1:10" ht="12.75" customHeight="1">
      <c r="A366" s="172"/>
      <c r="B366" s="183"/>
      <c r="C366" s="183"/>
      <c r="D366" s="183"/>
      <c r="E366" s="183"/>
      <c r="F366" s="183"/>
      <c r="G366" s="183"/>
      <c r="H366" s="183"/>
      <c r="I366" s="183"/>
      <c r="J366" s="184"/>
    </row>
    <row r="367" spans="1:10" ht="12.75" customHeight="1">
      <c r="A367" s="172"/>
      <c r="B367" s="183"/>
      <c r="C367" s="183"/>
      <c r="D367" s="183"/>
      <c r="E367" s="183"/>
      <c r="F367" s="183"/>
      <c r="G367" s="183"/>
      <c r="H367" s="183"/>
      <c r="I367" s="183"/>
      <c r="J367" s="184"/>
    </row>
    <row r="368" spans="1:10" ht="12.75" customHeight="1">
      <c r="A368" s="172"/>
      <c r="B368" s="183"/>
      <c r="C368" s="183"/>
      <c r="D368" s="183"/>
      <c r="E368" s="183"/>
      <c r="F368" s="183"/>
      <c r="G368" s="183"/>
      <c r="H368" s="183"/>
      <c r="I368" s="183"/>
      <c r="J368" s="184"/>
    </row>
    <row r="369" spans="1:10" ht="12.75" customHeight="1">
      <c r="A369" s="172"/>
      <c r="B369" s="183"/>
      <c r="C369" s="183"/>
      <c r="D369" s="183"/>
      <c r="E369" s="183"/>
      <c r="F369" s="183"/>
      <c r="G369" s="183"/>
      <c r="H369" s="183"/>
      <c r="I369" s="183"/>
      <c r="J369" s="184"/>
    </row>
    <row r="370" spans="1:10" ht="12.75" customHeight="1">
      <c r="A370" s="172"/>
      <c r="B370" s="183"/>
      <c r="C370" s="183"/>
      <c r="D370" s="183"/>
      <c r="E370" s="183"/>
      <c r="F370" s="183"/>
      <c r="G370" s="183"/>
      <c r="H370" s="183"/>
      <c r="I370" s="183"/>
      <c r="J370" s="184"/>
    </row>
    <row r="371" spans="1:10" ht="12.75" customHeight="1">
      <c r="A371" s="172"/>
      <c r="B371" s="183"/>
      <c r="C371" s="183"/>
      <c r="D371" s="183"/>
      <c r="E371" s="183"/>
      <c r="F371" s="183"/>
      <c r="G371" s="183"/>
      <c r="H371" s="183"/>
      <c r="I371" s="183"/>
      <c r="J371" s="184"/>
    </row>
    <row r="372" spans="1:10" ht="12.75" customHeight="1">
      <c r="A372" s="172"/>
      <c r="B372" s="183"/>
      <c r="C372" s="183"/>
      <c r="D372" s="183"/>
      <c r="E372" s="183"/>
      <c r="F372" s="183"/>
      <c r="G372" s="183"/>
      <c r="H372" s="183"/>
      <c r="I372" s="183"/>
      <c r="J372" s="184"/>
    </row>
    <row r="373" spans="1:10" ht="12.75" customHeight="1">
      <c r="A373" s="172"/>
      <c r="B373" s="183"/>
      <c r="C373" s="183"/>
      <c r="D373" s="183"/>
      <c r="E373" s="183"/>
      <c r="F373" s="183"/>
      <c r="G373" s="183"/>
      <c r="H373" s="183"/>
      <c r="I373" s="183"/>
      <c r="J373" s="184"/>
    </row>
    <row r="374" spans="1:10" ht="12.75" customHeight="1">
      <c r="A374" s="172"/>
      <c r="B374" s="183"/>
      <c r="C374" s="183"/>
      <c r="D374" s="183"/>
      <c r="E374" s="183"/>
      <c r="F374" s="183"/>
      <c r="G374" s="183"/>
      <c r="H374" s="183"/>
      <c r="I374" s="183"/>
      <c r="J374" s="184"/>
    </row>
    <row r="375" spans="1:10" ht="12.75" customHeight="1">
      <c r="A375" s="172"/>
      <c r="B375" s="183"/>
      <c r="C375" s="183"/>
      <c r="D375" s="183"/>
      <c r="E375" s="183"/>
      <c r="F375" s="183"/>
      <c r="G375" s="183"/>
      <c r="H375" s="183"/>
      <c r="I375" s="183"/>
      <c r="J375" s="184"/>
    </row>
    <row r="376" spans="1:10" ht="12.75" customHeight="1">
      <c r="A376" s="172"/>
      <c r="B376" s="183"/>
      <c r="C376" s="183"/>
      <c r="D376" s="183"/>
      <c r="E376" s="183"/>
      <c r="F376" s="183"/>
      <c r="G376" s="183"/>
      <c r="H376" s="183"/>
      <c r="I376" s="183"/>
      <c r="J376" s="184"/>
    </row>
    <row r="377" spans="1:10" ht="12.75" customHeight="1">
      <c r="A377" s="172"/>
      <c r="B377" s="183"/>
      <c r="C377" s="183"/>
      <c r="D377" s="183"/>
      <c r="E377" s="183"/>
      <c r="F377" s="183"/>
      <c r="G377" s="183"/>
      <c r="H377" s="183"/>
      <c r="I377" s="183"/>
      <c r="J377" s="184"/>
    </row>
    <row r="378" spans="1:10" ht="12.75" customHeight="1">
      <c r="A378" s="172"/>
      <c r="B378" s="183"/>
      <c r="C378" s="183"/>
      <c r="D378" s="183"/>
      <c r="E378" s="183"/>
      <c r="F378" s="183"/>
      <c r="G378" s="183"/>
      <c r="H378" s="183"/>
      <c r="I378" s="183"/>
      <c r="J378" s="184"/>
    </row>
    <row r="379" spans="1:10" ht="12.75" customHeight="1">
      <c r="A379" s="172"/>
      <c r="B379" s="183"/>
      <c r="C379" s="183"/>
      <c r="D379" s="183"/>
      <c r="E379" s="183"/>
      <c r="F379" s="183"/>
      <c r="G379" s="183"/>
      <c r="H379" s="183"/>
      <c r="I379" s="183"/>
      <c r="J379" s="184"/>
    </row>
    <row r="380" spans="1:10" ht="12.75" customHeight="1">
      <c r="A380" s="172"/>
      <c r="B380" s="183"/>
      <c r="C380" s="183"/>
      <c r="D380" s="183"/>
      <c r="E380" s="183"/>
      <c r="F380" s="183"/>
      <c r="G380" s="183"/>
      <c r="H380" s="183"/>
      <c r="I380" s="183"/>
      <c r="J380" s="184"/>
    </row>
    <row r="381" spans="1:10" ht="12.75" customHeight="1">
      <c r="A381" s="172"/>
      <c r="B381" s="183"/>
      <c r="C381" s="183"/>
      <c r="D381" s="183"/>
      <c r="E381" s="183"/>
      <c r="F381" s="183"/>
      <c r="G381" s="183"/>
      <c r="H381" s="183"/>
      <c r="I381" s="183"/>
      <c r="J381" s="184"/>
    </row>
    <row r="382" spans="1:10" s="154" customFormat="1" ht="12.75" customHeight="1">
      <c r="A382" s="313"/>
      <c r="B382" s="183"/>
      <c r="C382" s="183"/>
      <c r="D382" s="183"/>
      <c r="E382" s="183"/>
      <c r="F382" s="183"/>
      <c r="G382" s="183"/>
      <c r="H382" s="183"/>
      <c r="I382" s="183"/>
      <c r="J382" s="198"/>
    </row>
    <row r="383" spans="1:10" ht="12.75" customHeight="1">
      <c r="A383" s="172"/>
      <c r="B383" s="183"/>
      <c r="C383" s="183"/>
      <c r="D383" s="183"/>
      <c r="E383" s="183"/>
      <c r="F383" s="183"/>
      <c r="G383" s="183"/>
      <c r="H383" s="183"/>
      <c r="I383" s="183"/>
      <c r="J383" s="184"/>
    </row>
    <row r="384" spans="1:10" ht="12.75" customHeight="1">
      <c r="A384" s="172"/>
      <c r="B384" s="183"/>
      <c r="C384" s="183"/>
      <c r="D384" s="183"/>
      <c r="E384" s="183"/>
      <c r="F384" s="183"/>
      <c r="G384" s="183"/>
      <c r="H384" s="183"/>
      <c r="I384" s="183"/>
      <c r="J384" s="184"/>
    </row>
    <row r="385" spans="1:10" ht="12.75" customHeight="1">
      <c r="A385" s="174"/>
      <c r="B385" s="193"/>
      <c r="C385" s="193"/>
      <c r="D385" s="193"/>
      <c r="E385" s="193"/>
      <c r="F385" s="193"/>
      <c r="G385" s="193"/>
      <c r="H385" s="193"/>
      <c r="I385" s="193"/>
      <c r="J385" s="194"/>
    </row>
    <row r="386" spans="1:10" ht="12.75" customHeight="1">
      <c r="A386" s="110"/>
      <c r="B386" s="110"/>
      <c r="C386" s="110"/>
      <c r="D386" s="110"/>
      <c r="E386" s="110"/>
      <c r="F386" s="110"/>
      <c r="G386" s="110"/>
      <c r="H386" s="110"/>
      <c r="I386" s="110"/>
      <c r="J386" s="110"/>
    </row>
    <row r="387" spans="1:10" ht="12.75" customHeight="1">
      <c r="A387" s="229" t="s">
        <v>65</v>
      </c>
      <c r="B387" s="167"/>
      <c r="C387" s="167"/>
      <c r="D387" s="167"/>
      <c r="E387" s="167"/>
      <c r="F387" s="167"/>
      <c r="G387" s="209"/>
      <c r="H387" s="230" t="str">
        <f>'CONTACT INFORMATION'!$A$24</f>
        <v>Los Angeles</v>
      </c>
      <c r="I387" s="167"/>
      <c r="J387" s="168"/>
    </row>
    <row r="388" spans="1:10" ht="12.75" customHeight="1">
      <c r="A388" s="76"/>
      <c r="B388" s="76"/>
      <c r="C388" s="76"/>
      <c r="D388" s="76"/>
      <c r="E388" s="76"/>
      <c r="F388" s="76"/>
      <c r="G388" s="76"/>
      <c r="H388" s="76"/>
      <c r="I388" s="76"/>
      <c r="J388" s="76"/>
    </row>
    <row r="389" spans="1:10" ht="12.75" customHeight="1">
      <c r="A389" s="273" t="s">
        <v>201</v>
      </c>
      <c r="B389" s="167"/>
      <c r="C389" s="167"/>
      <c r="D389" s="167"/>
      <c r="E389" s="167"/>
      <c r="F389" s="167"/>
      <c r="G389" s="167"/>
      <c r="H389" s="167"/>
      <c r="I389" s="167"/>
      <c r="J389" s="168"/>
    </row>
    <row r="390" spans="1:10" ht="12.75" customHeight="1">
      <c r="A390" s="274" t="s">
        <v>140</v>
      </c>
      <c r="B390" s="189"/>
      <c r="C390" s="189"/>
      <c r="D390" s="190"/>
      <c r="E390" s="300" t="s">
        <v>971</v>
      </c>
      <c r="F390" s="295"/>
      <c r="G390" s="295"/>
      <c r="H390" s="295"/>
      <c r="I390" s="295"/>
      <c r="J390" s="296"/>
    </row>
    <row r="391" spans="1:10" ht="12.75" customHeight="1">
      <c r="A391" s="276" t="s">
        <v>163</v>
      </c>
      <c r="B391" s="205"/>
      <c r="C391" s="205"/>
      <c r="D391" s="206"/>
      <c r="E391" s="297"/>
      <c r="F391" s="298"/>
      <c r="G391" s="298"/>
      <c r="H391" s="298"/>
      <c r="I391" s="298"/>
      <c r="J391" s="299"/>
    </row>
    <row r="392" spans="1:10" ht="12.75" customHeight="1">
      <c r="A392" s="260" t="s">
        <v>202</v>
      </c>
      <c r="B392" s="167"/>
      <c r="C392" s="167"/>
      <c r="D392" s="168"/>
      <c r="E392" s="243"/>
      <c r="F392" s="167"/>
      <c r="G392" s="167"/>
      <c r="H392" s="167"/>
      <c r="I392" s="167"/>
      <c r="J392" s="168"/>
    </row>
    <row r="393" spans="1:10" ht="12.75" customHeight="1">
      <c r="A393" s="63"/>
      <c r="B393" s="65"/>
      <c r="C393" s="65"/>
      <c r="D393" s="65"/>
      <c r="E393" s="319" t="s">
        <v>143</v>
      </c>
      <c r="F393" s="167"/>
      <c r="G393" s="319" t="s">
        <v>144</v>
      </c>
      <c r="H393" s="167"/>
      <c r="I393" s="320" t="s">
        <v>145</v>
      </c>
      <c r="J393" s="168"/>
    </row>
    <row r="394" spans="1:10" ht="12.75" customHeight="1">
      <c r="A394" s="242" t="s">
        <v>146</v>
      </c>
      <c r="B394" s="167"/>
      <c r="C394" s="167"/>
      <c r="D394" s="168"/>
      <c r="E394" s="261"/>
      <c r="F394" s="168"/>
      <c r="G394" s="261"/>
      <c r="H394" s="168"/>
      <c r="I394" s="262"/>
      <c r="J394" s="168"/>
    </row>
    <row r="395" spans="1:10" ht="12.75" customHeight="1">
      <c r="A395" s="263" t="s">
        <v>147</v>
      </c>
      <c r="B395" s="167"/>
      <c r="C395" s="167"/>
      <c r="D395" s="168"/>
      <c r="E395" s="264">
        <v>228187.92</v>
      </c>
      <c r="F395" s="168"/>
      <c r="G395" s="279"/>
      <c r="H395" s="168"/>
      <c r="I395" s="280"/>
      <c r="J395" s="168"/>
    </row>
    <row r="396" spans="1:10" ht="12.75" customHeight="1">
      <c r="A396" s="242" t="s">
        <v>148</v>
      </c>
      <c r="B396" s="167"/>
      <c r="C396" s="167"/>
      <c r="D396" s="168"/>
      <c r="E396" s="261">
        <v>3010.59</v>
      </c>
      <c r="F396" s="168"/>
      <c r="G396" s="261"/>
      <c r="H396" s="168"/>
      <c r="I396" s="262"/>
      <c r="J396" s="168"/>
    </row>
    <row r="397" spans="1:10" ht="12.75" customHeight="1">
      <c r="A397" s="263" t="s">
        <v>149</v>
      </c>
      <c r="B397" s="167"/>
      <c r="C397" s="167"/>
      <c r="D397" s="168"/>
      <c r="E397" s="264"/>
      <c r="F397" s="168"/>
      <c r="G397" s="279"/>
      <c r="H397" s="168"/>
      <c r="I397" s="280"/>
      <c r="J397" s="168"/>
    </row>
    <row r="398" spans="1:10" ht="12.75" customHeight="1">
      <c r="A398" s="242" t="s">
        <v>150</v>
      </c>
      <c r="B398" s="167"/>
      <c r="C398" s="167"/>
      <c r="D398" s="168"/>
      <c r="E398" s="261"/>
      <c r="F398" s="168"/>
      <c r="G398" s="261"/>
      <c r="H398" s="168"/>
      <c r="I398" s="262"/>
      <c r="J398" s="168"/>
    </row>
    <row r="399" spans="1:10" ht="12.75" customHeight="1">
      <c r="A399" s="263" t="s">
        <v>151</v>
      </c>
      <c r="B399" s="167"/>
      <c r="C399" s="167"/>
      <c r="D399" s="168"/>
      <c r="E399" s="264">
        <v>863.08</v>
      </c>
      <c r="F399" s="168"/>
      <c r="G399" s="279"/>
      <c r="H399" s="168"/>
      <c r="I399" s="280"/>
      <c r="J399" s="168"/>
    </row>
    <row r="400" spans="1:10" ht="12.75" customHeight="1">
      <c r="A400" s="242" t="s">
        <v>152</v>
      </c>
      <c r="B400" s="167"/>
      <c r="C400" s="167"/>
      <c r="D400" s="168"/>
      <c r="E400" s="283"/>
      <c r="F400" s="168"/>
      <c r="G400" s="283"/>
      <c r="H400" s="168"/>
      <c r="I400" s="284"/>
      <c r="J400" s="168"/>
    </row>
    <row r="401" spans="1:10" ht="12.75" customHeight="1">
      <c r="A401" s="291" t="s">
        <v>960</v>
      </c>
      <c r="B401" s="292"/>
      <c r="C401" s="292"/>
      <c r="D401" s="293"/>
      <c r="E401" s="264">
        <v>1434.28</v>
      </c>
      <c r="F401" s="168"/>
      <c r="G401" s="279"/>
      <c r="H401" s="168"/>
      <c r="I401" s="279"/>
      <c r="J401" s="168"/>
    </row>
    <row r="402" spans="1:10" ht="12.75" customHeight="1">
      <c r="A402" s="285"/>
      <c r="B402" s="167"/>
      <c r="C402" s="167"/>
      <c r="D402" s="168"/>
      <c r="E402" s="264"/>
      <c r="F402" s="168"/>
      <c r="G402" s="279"/>
      <c r="H402" s="168"/>
      <c r="I402" s="279"/>
      <c r="J402" s="168"/>
    </row>
    <row r="403" spans="1:10" ht="12.75" customHeight="1">
      <c r="A403" s="285"/>
      <c r="B403" s="167"/>
      <c r="C403" s="167"/>
      <c r="D403" s="168"/>
      <c r="E403" s="264"/>
      <c r="F403" s="168"/>
      <c r="G403" s="279"/>
      <c r="H403" s="168"/>
      <c r="I403" s="279"/>
      <c r="J403" s="168"/>
    </row>
    <row r="404" spans="1:10" ht="12.75" customHeight="1">
      <c r="A404" s="244" t="s">
        <v>153</v>
      </c>
      <c r="B404" s="167"/>
      <c r="C404" s="167"/>
      <c r="D404" s="168"/>
      <c r="E404" s="286">
        <f>SUM(E394:E403)</f>
        <v>233495.87</v>
      </c>
      <c r="F404" s="168"/>
      <c r="G404" s="286">
        <f>SUM(G394:G403)</f>
        <v>0</v>
      </c>
      <c r="H404" s="168"/>
      <c r="I404" s="286">
        <f>SUM(I394:I403)</f>
        <v>0</v>
      </c>
      <c r="J404" s="168"/>
    </row>
    <row r="405" spans="1:10" ht="12.75" customHeight="1">
      <c r="A405" s="287" t="s">
        <v>154</v>
      </c>
      <c r="B405" s="189"/>
      <c r="C405" s="189"/>
      <c r="D405" s="189"/>
      <c r="E405" s="189"/>
      <c r="F405" s="189"/>
      <c r="G405" s="189"/>
      <c r="H405" s="189"/>
      <c r="I405" s="189"/>
      <c r="J405" s="190"/>
    </row>
    <row r="406" spans="1:10" ht="12.75" customHeight="1">
      <c r="A406" s="288" t="s">
        <v>155</v>
      </c>
      <c r="B406" s="197"/>
      <c r="C406" s="197"/>
      <c r="D406" s="197"/>
      <c r="E406" s="197"/>
      <c r="F406" s="197"/>
      <c r="G406" s="197"/>
      <c r="H406" s="197"/>
      <c r="I406" s="197"/>
      <c r="J406" s="198"/>
    </row>
    <row r="407" spans="1:10" ht="12.75" customHeight="1">
      <c r="A407" s="288" t="s">
        <v>156</v>
      </c>
      <c r="B407" s="197"/>
      <c r="C407" s="197"/>
      <c r="D407" s="197"/>
      <c r="E407" s="197"/>
      <c r="F407" s="197"/>
      <c r="G407" s="197"/>
      <c r="H407" s="197"/>
      <c r="I407" s="197"/>
      <c r="J407" s="198"/>
    </row>
    <row r="408" spans="1:10" ht="12.75" customHeight="1">
      <c r="A408" s="281" t="s">
        <v>157</v>
      </c>
      <c r="B408" s="205"/>
      <c r="C408" s="205"/>
      <c r="D408" s="205"/>
      <c r="E408" s="205"/>
      <c r="F408" s="205"/>
      <c r="G408" s="205"/>
      <c r="H408" s="205"/>
      <c r="I408" s="205"/>
      <c r="J408" s="206"/>
    </row>
    <row r="409" spans="1:10" ht="12.75" customHeight="1">
      <c r="A409" s="282" t="s">
        <v>1032</v>
      </c>
      <c r="B409" s="177"/>
      <c r="C409" s="177"/>
      <c r="D409" s="177"/>
      <c r="E409" s="177"/>
      <c r="F409" s="177"/>
      <c r="G409" s="177"/>
      <c r="H409" s="177"/>
      <c r="I409" s="177"/>
      <c r="J409" s="178"/>
    </row>
    <row r="410" spans="1:10" ht="12.75" customHeight="1">
      <c r="A410" s="172"/>
      <c r="B410" s="183"/>
      <c r="C410" s="183"/>
      <c r="D410" s="183"/>
      <c r="E410" s="183"/>
      <c r="F410" s="183"/>
      <c r="G410" s="183"/>
      <c r="H410" s="183"/>
      <c r="I410" s="183"/>
      <c r="J410" s="184"/>
    </row>
    <row r="411" spans="1:10" ht="12.75" customHeight="1">
      <c r="A411" s="172"/>
      <c r="B411" s="183"/>
      <c r="C411" s="183"/>
      <c r="D411" s="183"/>
      <c r="E411" s="183"/>
      <c r="F411" s="183"/>
      <c r="G411" s="183"/>
      <c r="H411" s="183"/>
      <c r="I411" s="183"/>
      <c r="J411" s="184"/>
    </row>
    <row r="412" spans="1:10" ht="12.75" customHeight="1">
      <c r="A412" s="172"/>
      <c r="B412" s="183"/>
      <c r="C412" s="183"/>
      <c r="D412" s="183"/>
      <c r="E412" s="183"/>
      <c r="F412" s="183"/>
      <c r="G412" s="183"/>
      <c r="H412" s="183"/>
      <c r="I412" s="183"/>
      <c r="J412" s="184"/>
    </row>
    <row r="413" spans="1:10" ht="12.75" customHeight="1">
      <c r="A413" s="172"/>
      <c r="B413" s="183"/>
      <c r="C413" s="183"/>
      <c r="D413" s="183"/>
      <c r="E413" s="183"/>
      <c r="F413" s="183"/>
      <c r="G413" s="183"/>
      <c r="H413" s="183"/>
      <c r="I413" s="183"/>
      <c r="J413" s="184"/>
    </row>
    <row r="414" spans="1:10" ht="12.75" customHeight="1">
      <c r="A414" s="172"/>
      <c r="B414" s="183"/>
      <c r="C414" s="183"/>
      <c r="D414" s="183"/>
      <c r="E414" s="183"/>
      <c r="F414" s="183"/>
      <c r="G414" s="183"/>
      <c r="H414" s="183"/>
      <c r="I414" s="183"/>
      <c r="J414" s="184"/>
    </row>
    <row r="415" spans="1:10" ht="12.75" customHeight="1">
      <c r="A415" s="172"/>
      <c r="B415" s="183"/>
      <c r="C415" s="183"/>
      <c r="D415" s="183"/>
      <c r="E415" s="183"/>
      <c r="F415" s="183"/>
      <c r="G415" s="183"/>
      <c r="H415" s="183"/>
      <c r="I415" s="183"/>
      <c r="J415" s="184"/>
    </row>
    <row r="416" spans="1:10" ht="12.75" customHeight="1">
      <c r="A416" s="172"/>
      <c r="B416" s="183"/>
      <c r="C416" s="183"/>
      <c r="D416" s="183"/>
      <c r="E416" s="183"/>
      <c r="F416" s="183"/>
      <c r="G416" s="183"/>
      <c r="H416" s="183"/>
      <c r="I416" s="183"/>
      <c r="J416" s="184"/>
    </row>
    <row r="417" spans="1:10" ht="12.75" customHeight="1">
      <c r="A417" s="172"/>
      <c r="B417" s="183"/>
      <c r="C417" s="183"/>
      <c r="D417" s="183"/>
      <c r="E417" s="183"/>
      <c r="F417" s="183"/>
      <c r="G417" s="183"/>
      <c r="H417" s="183"/>
      <c r="I417" s="183"/>
      <c r="J417" s="184"/>
    </row>
    <row r="418" spans="1:10" ht="12.75" customHeight="1">
      <c r="A418" s="172"/>
      <c r="B418" s="183"/>
      <c r="C418" s="183"/>
      <c r="D418" s="183"/>
      <c r="E418" s="183"/>
      <c r="F418" s="183"/>
      <c r="G418" s="183"/>
      <c r="H418" s="183"/>
      <c r="I418" s="183"/>
      <c r="J418" s="184"/>
    </row>
    <row r="419" spans="1:10" ht="12.75" customHeight="1">
      <c r="A419" s="172"/>
      <c r="B419" s="183"/>
      <c r="C419" s="183"/>
      <c r="D419" s="183"/>
      <c r="E419" s="183"/>
      <c r="F419" s="183"/>
      <c r="G419" s="183"/>
      <c r="H419" s="183"/>
      <c r="I419" s="183"/>
      <c r="J419" s="184"/>
    </row>
    <row r="420" spans="1:10" ht="12.75" customHeight="1">
      <c r="A420" s="172"/>
      <c r="B420" s="183"/>
      <c r="C420" s="183"/>
      <c r="D420" s="183"/>
      <c r="E420" s="183"/>
      <c r="F420" s="183"/>
      <c r="G420" s="183"/>
      <c r="H420" s="183"/>
      <c r="I420" s="183"/>
      <c r="J420" s="184"/>
    </row>
    <row r="421" spans="1:10" ht="12.75" customHeight="1">
      <c r="A421" s="172"/>
      <c r="B421" s="183"/>
      <c r="C421" s="183"/>
      <c r="D421" s="183"/>
      <c r="E421" s="183"/>
      <c r="F421" s="183"/>
      <c r="G421" s="183"/>
      <c r="H421" s="183"/>
      <c r="I421" s="183"/>
      <c r="J421" s="184"/>
    </row>
    <row r="422" spans="1:10" ht="12.75" customHeight="1">
      <c r="A422" s="172"/>
      <c r="B422" s="183"/>
      <c r="C422" s="183"/>
      <c r="D422" s="183"/>
      <c r="E422" s="183"/>
      <c r="F422" s="183"/>
      <c r="G422" s="183"/>
      <c r="H422" s="183"/>
      <c r="I422" s="183"/>
      <c r="J422" s="184"/>
    </row>
    <row r="423" spans="1:10" ht="12.75" customHeight="1">
      <c r="A423" s="172"/>
      <c r="B423" s="183"/>
      <c r="C423" s="183"/>
      <c r="D423" s="183"/>
      <c r="E423" s="183"/>
      <c r="F423" s="183"/>
      <c r="G423" s="183"/>
      <c r="H423" s="183"/>
      <c r="I423" s="183"/>
      <c r="J423" s="184"/>
    </row>
    <row r="424" spans="1:10" ht="12.75" customHeight="1">
      <c r="A424" s="172"/>
      <c r="B424" s="183"/>
      <c r="C424" s="183"/>
      <c r="D424" s="183"/>
      <c r="E424" s="183"/>
      <c r="F424" s="183"/>
      <c r="G424" s="183"/>
      <c r="H424" s="183"/>
      <c r="I424" s="183"/>
      <c r="J424" s="184"/>
    </row>
    <row r="425" spans="1:10" ht="12.75" customHeight="1">
      <c r="A425" s="172"/>
      <c r="B425" s="183"/>
      <c r="C425" s="183"/>
      <c r="D425" s="183"/>
      <c r="E425" s="183"/>
      <c r="F425" s="183"/>
      <c r="G425" s="183"/>
      <c r="H425" s="183"/>
      <c r="I425" s="183"/>
      <c r="J425" s="184"/>
    </row>
    <row r="426" spans="1:10" ht="12.75" customHeight="1">
      <c r="A426" s="172"/>
      <c r="B426" s="183"/>
      <c r="C426" s="183"/>
      <c r="D426" s="183"/>
      <c r="E426" s="183"/>
      <c r="F426" s="183"/>
      <c r="G426" s="183"/>
      <c r="H426" s="183"/>
      <c r="I426" s="183"/>
      <c r="J426" s="184"/>
    </row>
    <row r="427" spans="1:10" ht="12.75" customHeight="1">
      <c r="A427" s="172"/>
      <c r="B427" s="183"/>
      <c r="C427" s="183"/>
      <c r="D427" s="183"/>
      <c r="E427" s="183"/>
      <c r="F427" s="183"/>
      <c r="G427" s="183"/>
      <c r="H427" s="183"/>
      <c r="I427" s="183"/>
      <c r="J427" s="184"/>
    </row>
    <row r="428" spans="1:10" ht="12.75" customHeight="1">
      <c r="A428" s="172"/>
      <c r="B428" s="183"/>
      <c r="C428" s="183"/>
      <c r="D428" s="183"/>
      <c r="E428" s="183"/>
      <c r="F428" s="183"/>
      <c r="G428" s="183"/>
      <c r="H428" s="183"/>
      <c r="I428" s="183"/>
      <c r="J428" s="184"/>
    </row>
    <row r="429" spans="1:10" ht="12.75" customHeight="1">
      <c r="A429" s="172"/>
      <c r="B429" s="183"/>
      <c r="C429" s="183"/>
      <c r="D429" s="183"/>
      <c r="E429" s="183"/>
      <c r="F429" s="183"/>
      <c r="G429" s="183"/>
      <c r="H429" s="183"/>
      <c r="I429" s="183"/>
      <c r="J429" s="184"/>
    </row>
    <row r="430" spans="1:10" ht="12.75" customHeight="1">
      <c r="A430" s="172"/>
      <c r="B430" s="183"/>
      <c r="C430" s="183"/>
      <c r="D430" s="183"/>
      <c r="E430" s="183"/>
      <c r="F430" s="183"/>
      <c r="G430" s="183"/>
      <c r="H430" s="183"/>
      <c r="I430" s="183"/>
      <c r="J430" s="184"/>
    </row>
    <row r="431" spans="1:10" ht="12.75" customHeight="1">
      <c r="A431" s="172"/>
      <c r="B431" s="183"/>
      <c r="C431" s="183"/>
      <c r="D431" s="183"/>
      <c r="E431" s="183"/>
      <c r="F431" s="183"/>
      <c r="G431" s="183"/>
      <c r="H431" s="183"/>
      <c r="I431" s="183"/>
      <c r="J431" s="184"/>
    </row>
    <row r="432" spans="1:10" ht="12.75" customHeight="1">
      <c r="A432" s="172"/>
      <c r="B432" s="183"/>
      <c r="C432" s="183"/>
      <c r="D432" s="183"/>
      <c r="E432" s="183"/>
      <c r="F432" s="183"/>
      <c r="G432" s="183"/>
      <c r="H432" s="183"/>
      <c r="I432" s="183"/>
      <c r="J432" s="184"/>
    </row>
    <row r="433" spans="1:10" ht="12.75" customHeight="1">
      <c r="A433" s="172"/>
      <c r="B433" s="183"/>
      <c r="C433" s="183"/>
      <c r="D433" s="183"/>
      <c r="E433" s="183"/>
      <c r="F433" s="183"/>
      <c r="G433" s="183"/>
      <c r="H433" s="183"/>
      <c r="I433" s="183"/>
      <c r="J433" s="184"/>
    </row>
    <row r="434" spans="1:10" ht="12.75" customHeight="1">
      <c r="A434" s="172"/>
      <c r="B434" s="183"/>
      <c r="C434" s="183"/>
      <c r="D434" s="183"/>
      <c r="E434" s="183"/>
      <c r="F434" s="183"/>
      <c r="G434" s="183"/>
      <c r="H434" s="183"/>
      <c r="I434" s="183"/>
      <c r="J434" s="184"/>
    </row>
    <row r="435" spans="1:10" ht="12.75" customHeight="1">
      <c r="A435" s="172"/>
      <c r="B435" s="183"/>
      <c r="C435" s="183"/>
      <c r="D435" s="183"/>
      <c r="E435" s="183"/>
      <c r="F435" s="183"/>
      <c r="G435" s="183"/>
      <c r="H435" s="183"/>
      <c r="I435" s="183"/>
      <c r="J435" s="184"/>
    </row>
    <row r="436" spans="1:10" ht="12.75" customHeight="1">
      <c r="A436" s="172"/>
      <c r="B436" s="183"/>
      <c r="C436" s="183"/>
      <c r="D436" s="183"/>
      <c r="E436" s="183"/>
      <c r="F436" s="183"/>
      <c r="G436" s="183"/>
      <c r="H436" s="183"/>
      <c r="I436" s="183"/>
      <c r="J436" s="184"/>
    </row>
    <row r="437" spans="1:10" ht="12.75" customHeight="1">
      <c r="A437" s="172"/>
      <c r="B437" s="183"/>
      <c r="C437" s="183"/>
      <c r="D437" s="183"/>
      <c r="E437" s="183"/>
      <c r="F437" s="183"/>
      <c r="G437" s="183"/>
      <c r="H437" s="183"/>
      <c r="I437" s="183"/>
      <c r="J437" s="184"/>
    </row>
    <row r="438" spans="1:10" ht="12.75" customHeight="1">
      <c r="A438" s="172"/>
      <c r="B438" s="183"/>
      <c r="C438" s="183"/>
      <c r="D438" s="183"/>
      <c r="E438" s="183"/>
      <c r="F438" s="183"/>
      <c r="G438" s="183"/>
      <c r="H438" s="183"/>
      <c r="I438" s="183"/>
      <c r="J438" s="184"/>
    </row>
    <row r="439" spans="1:10" ht="12.75" customHeight="1">
      <c r="A439" s="174"/>
      <c r="B439" s="193"/>
      <c r="C439" s="193"/>
      <c r="D439" s="193"/>
      <c r="E439" s="193"/>
      <c r="F439" s="193"/>
      <c r="G439" s="193"/>
      <c r="H439" s="193"/>
      <c r="I439" s="193"/>
      <c r="J439" s="194"/>
    </row>
    <row r="440" spans="1:10" ht="12.75" customHeight="1">
      <c r="A440" s="115"/>
      <c r="B440" s="115"/>
      <c r="C440" s="115"/>
      <c r="D440" s="115"/>
      <c r="E440" s="115"/>
      <c r="F440" s="115"/>
      <c r="G440" s="115"/>
      <c r="H440" s="115"/>
      <c r="I440" s="115"/>
      <c r="J440" s="115"/>
    </row>
    <row r="441" spans="1:10" ht="12.75" customHeight="1">
      <c r="A441" s="229" t="s">
        <v>65</v>
      </c>
      <c r="B441" s="167"/>
      <c r="C441" s="167"/>
      <c r="D441" s="167"/>
      <c r="E441" s="167"/>
      <c r="F441" s="167"/>
      <c r="G441" s="209"/>
      <c r="H441" s="230" t="str">
        <f>'CONTACT INFORMATION'!$A$24</f>
        <v>Los Angeles</v>
      </c>
      <c r="I441" s="167"/>
      <c r="J441" s="168"/>
    </row>
    <row r="442" spans="1:10" ht="12.75" customHeight="1">
      <c r="A442" s="76"/>
      <c r="B442" s="76"/>
      <c r="C442" s="76"/>
      <c r="D442" s="76"/>
      <c r="E442" s="76"/>
      <c r="F442" s="76"/>
      <c r="G442" s="76"/>
      <c r="H442" s="76"/>
      <c r="I442" s="76"/>
      <c r="J442" s="76"/>
    </row>
    <row r="443" spans="1:10" ht="12.75" customHeight="1">
      <c r="A443" s="273" t="s">
        <v>203</v>
      </c>
      <c r="B443" s="167"/>
      <c r="C443" s="167"/>
      <c r="D443" s="167"/>
      <c r="E443" s="167"/>
      <c r="F443" s="167"/>
      <c r="G443" s="167"/>
      <c r="H443" s="167"/>
      <c r="I443" s="167"/>
      <c r="J443" s="168"/>
    </row>
    <row r="444" spans="1:10" ht="12.75" customHeight="1">
      <c r="A444" s="274" t="s">
        <v>140</v>
      </c>
      <c r="B444" s="189"/>
      <c r="C444" s="189"/>
      <c r="D444" s="190"/>
      <c r="E444" s="300" t="s">
        <v>972</v>
      </c>
      <c r="F444" s="295"/>
      <c r="G444" s="295"/>
      <c r="H444" s="295"/>
      <c r="I444" s="295"/>
      <c r="J444" s="296"/>
    </row>
    <row r="445" spans="1:10" ht="12.75" customHeight="1">
      <c r="A445" s="276" t="s">
        <v>163</v>
      </c>
      <c r="B445" s="205"/>
      <c r="C445" s="205"/>
      <c r="D445" s="206"/>
      <c r="E445" s="297"/>
      <c r="F445" s="298"/>
      <c r="G445" s="298"/>
      <c r="H445" s="298"/>
      <c r="I445" s="298"/>
      <c r="J445" s="299"/>
    </row>
    <row r="446" spans="1:10" ht="12.75" customHeight="1">
      <c r="A446" s="260" t="s">
        <v>204</v>
      </c>
      <c r="B446" s="167"/>
      <c r="C446" s="167"/>
      <c r="D446" s="168"/>
      <c r="E446" s="243"/>
      <c r="F446" s="167"/>
      <c r="G446" s="167"/>
      <c r="H446" s="167"/>
      <c r="I446" s="167"/>
      <c r="J446" s="168"/>
    </row>
    <row r="447" spans="1:10" ht="12.75" customHeight="1">
      <c r="A447" s="63"/>
      <c r="B447" s="65"/>
      <c r="C447" s="65"/>
      <c r="D447" s="65"/>
      <c r="E447" s="319" t="s">
        <v>143</v>
      </c>
      <c r="F447" s="167"/>
      <c r="G447" s="319" t="s">
        <v>144</v>
      </c>
      <c r="H447" s="167"/>
      <c r="I447" s="320" t="s">
        <v>145</v>
      </c>
      <c r="J447" s="168"/>
    </row>
    <row r="448" spans="1:10" ht="12.75" customHeight="1">
      <c r="A448" s="242" t="s">
        <v>146</v>
      </c>
      <c r="B448" s="167"/>
      <c r="C448" s="167"/>
      <c r="D448" s="168"/>
      <c r="E448" s="261"/>
      <c r="F448" s="168"/>
      <c r="G448" s="261"/>
      <c r="H448" s="168"/>
      <c r="I448" s="262"/>
      <c r="J448" s="168"/>
    </row>
    <row r="449" spans="1:10" ht="12.75" customHeight="1">
      <c r="A449" s="263" t="s">
        <v>147</v>
      </c>
      <c r="B449" s="167"/>
      <c r="C449" s="167"/>
      <c r="D449" s="168"/>
      <c r="E449" s="264">
        <v>283548.96000000002</v>
      </c>
      <c r="F449" s="168"/>
      <c r="G449" s="279"/>
      <c r="H449" s="168"/>
      <c r="I449" s="280"/>
      <c r="J449" s="168"/>
    </row>
    <row r="450" spans="1:10" ht="12.75" customHeight="1">
      <c r="A450" s="242" t="s">
        <v>148</v>
      </c>
      <c r="B450" s="167"/>
      <c r="C450" s="167"/>
      <c r="D450" s="168"/>
      <c r="E450" s="261">
        <v>10535.51</v>
      </c>
      <c r="F450" s="168"/>
      <c r="G450" s="261"/>
      <c r="H450" s="168"/>
      <c r="I450" s="262"/>
      <c r="J450" s="168"/>
    </row>
    <row r="451" spans="1:10" ht="12.75" customHeight="1">
      <c r="A451" s="263" t="s">
        <v>149</v>
      </c>
      <c r="B451" s="167"/>
      <c r="C451" s="167"/>
      <c r="D451" s="168"/>
      <c r="E451" s="264">
        <v>515010.22000000003</v>
      </c>
      <c r="F451" s="168"/>
      <c r="G451" s="279"/>
      <c r="H451" s="168"/>
      <c r="I451" s="280"/>
      <c r="J451" s="168"/>
    </row>
    <row r="452" spans="1:10" ht="12.75" customHeight="1">
      <c r="A452" s="242" t="s">
        <v>150</v>
      </c>
      <c r="B452" s="167"/>
      <c r="C452" s="167"/>
      <c r="D452" s="168"/>
      <c r="E452" s="261"/>
      <c r="F452" s="168"/>
      <c r="G452" s="261"/>
      <c r="H452" s="168"/>
      <c r="I452" s="262"/>
      <c r="J452" s="168"/>
    </row>
    <row r="453" spans="1:10" ht="12.75" customHeight="1">
      <c r="A453" s="263" t="s">
        <v>151</v>
      </c>
      <c r="B453" s="167"/>
      <c r="C453" s="167"/>
      <c r="D453" s="168"/>
      <c r="E453" s="264">
        <v>3020.4</v>
      </c>
      <c r="F453" s="168"/>
      <c r="G453" s="279"/>
      <c r="H453" s="168"/>
      <c r="I453" s="280"/>
      <c r="J453" s="168"/>
    </row>
    <row r="454" spans="1:10" ht="12.75" customHeight="1">
      <c r="A454" s="242" t="s">
        <v>152</v>
      </c>
      <c r="B454" s="167"/>
      <c r="C454" s="167"/>
      <c r="D454" s="168"/>
      <c r="E454" s="283"/>
      <c r="F454" s="168"/>
      <c r="G454" s="283"/>
      <c r="H454" s="168"/>
      <c r="I454" s="284"/>
      <c r="J454" s="168"/>
    </row>
    <row r="455" spans="1:10" ht="12.75" customHeight="1">
      <c r="A455" s="291" t="s">
        <v>960</v>
      </c>
      <c r="B455" s="292"/>
      <c r="C455" s="292"/>
      <c r="D455" s="293"/>
      <c r="E455" s="264">
        <v>5019.3599999999997</v>
      </c>
      <c r="F455" s="168"/>
      <c r="G455" s="279"/>
      <c r="H455" s="168"/>
      <c r="I455" s="279"/>
      <c r="J455" s="168"/>
    </row>
    <row r="456" spans="1:10" ht="12.75" customHeight="1">
      <c r="A456" s="285"/>
      <c r="B456" s="167"/>
      <c r="C456" s="167"/>
      <c r="D456" s="168"/>
      <c r="E456" s="264"/>
      <c r="F456" s="168"/>
      <c r="G456" s="279"/>
      <c r="H456" s="168"/>
      <c r="I456" s="279"/>
      <c r="J456" s="168"/>
    </row>
    <row r="457" spans="1:10" ht="12.75" customHeight="1">
      <c r="A457" s="285"/>
      <c r="B457" s="167"/>
      <c r="C457" s="167"/>
      <c r="D457" s="168"/>
      <c r="E457" s="264"/>
      <c r="F457" s="168"/>
      <c r="G457" s="279"/>
      <c r="H457" s="168"/>
      <c r="I457" s="279"/>
      <c r="J457" s="168"/>
    </row>
    <row r="458" spans="1:10" ht="12.75" customHeight="1">
      <c r="A458" s="244" t="s">
        <v>153</v>
      </c>
      <c r="B458" s="167"/>
      <c r="C458" s="167"/>
      <c r="D458" s="168"/>
      <c r="E458" s="286">
        <f>SUM(E448:E457)</f>
        <v>817134.45000000007</v>
      </c>
      <c r="F458" s="168"/>
      <c r="G458" s="286">
        <f>SUM(G448:G457)</f>
        <v>0</v>
      </c>
      <c r="H458" s="168"/>
      <c r="I458" s="286">
        <f>SUM(I448:I457)</f>
        <v>0</v>
      </c>
      <c r="J458" s="168"/>
    </row>
    <row r="459" spans="1:10" ht="12.75" customHeight="1">
      <c r="A459" s="287" t="s">
        <v>154</v>
      </c>
      <c r="B459" s="189"/>
      <c r="C459" s="189"/>
      <c r="D459" s="189"/>
      <c r="E459" s="189"/>
      <c r="F459" s="189"/>
      <c r="G459" s="189"/>
      <c r="H459" s="189"/>
      <c r="I459" s="189"/>
      <c r="J459" s="190"/>
    </row>
    <row r="460" spans="1:10" ht="12.75" customHeight="1">
      <c r="A460" s="288" t="s">
        <v>155</v>
      </c>
      <c r="B460" s="197"/>
      <c r="C460" s="197"/>
      <c r="D460" s="197"/>
      <c r="E460" s="197"/>
      <c r="F460" s="197"/>
      <c r="G460" s="197"/>
      <c r="H460" s="197"/>
      <c r="I460" s="197"/>
      <c r="J460" s="198"/>
    </row>
    <row r="461" spans="1:10" ht="12.75" customHeight="1">
      <c r="A461" s="288" t="s">
        <v>156</v>
      </c>
      <c r="B461" s="197"/>
      <c r="C461" s="197"/>
      <c r="D461" s="197"/>
      <c r="E461" s="197"/>
      <c r="F461" s="197"/>
      <c r="G461" s="197"/>
      <c r="H461" s="197"/>
      <c r="I461" s="197"/>
      <c r="J461" s="198"/>
    </row>
    <row r="462" spans="1:10" ht="12.75" customHeight="1">
      <c r="A462" s="281" t="s">
        <v>157</v>
      </c>
      <c r="B462" s="205"/>
      <c r="C462" s="205"/>
      <c r="D462" s="205"/>
      <c r="E462" s="205"/>
      <c r="F462" s="205"/>
      <c r="G462" s="205"/>
      <c r="H462" s="205"/>
      <c r="I462" s="205"/>
      <c r="J462" s="206"/>
    </row>
    <row r="463" spans="1:10" ht="12.75" customHeight="1">
      <c r="A463" s="282" t="s">
        <v>1042</v>
      </c>
      <c r="B463" s="177"/>
      <c r="C463" s="177"/>
      <c r="D463" s="177"/>
      <c r="E463" s="177"/>
      <c r="F463" s="177"/>
      <c r="G463" s="177"/>
      <c r="H463" s="177"/>
      <c r="I463" s="177"/>
      <c r="J463" s="178"/>
    </row>
    <row r="464" spans="1:10" ht="12.75" customHeight="1">
      <c r="A464" s="172"/>
      <c r="B464" s="183"/>
      <c r="C464" s="183"/>
      <c r="D464" s="183"/>
      <c r="E464" s="183"/>
      <c r="F464" s="183"/>
      <c r="G464" s="183"/>
      <c r="H464" s="183"/>
      <c r="I464" s="183"/>
      <c r="J464" s="184"/>
    </row>
    <row r="465" spans="1:10" ht="12.75" customHeight="1">
      <c r="A465" s="172"/>
      <c r="B465" s="183"/>
      <c r="C465" s="183"/>
      <c r="D465" s="183"/>
      <c r="E465" s="183"/>
      <c r="F465" s="183"/>
      <c r="G465" s="183"/>
      <c r="H465" s="183"/>
      <c r="I465" s="183"/>
      <c r="J465" s="184"/>
    </row>
    <row r="466" spans="1:10" ht="12.75" customHeight="1">
      <c r="A466" s="172"/>
      <c r="B466" s="183"/>
      <c r="C466" s="183"/>
      <c r="D466" s="183"/>
      <c r="E466" s="183"/>
      <c r="F466" s="183"/>
      <c r="G466" s="183"/>
      <c r="H466" s="183"/>
      <c r="I466" s="183"/>
      <c r="J466" s="184"/>
    </row>
    <row r="467" spans="1:10" ht="12.75" customHeight="1">
      <c r="A467" s="172"/>
      <c r="B467" s="183"/>
      <c r="C467" s="183"/>
      <c r="D467" s="183"/>
      <c r="E467" s="183"/>
      <c r="F467" s="183"/>
      <c r="G467" s="183"/>
      <c r="H467" s="183"/>
      <c r="I467" s="183"/>
      <c r="J467" s="184"/>
    </row>
    <row r="468" spans="1:10" ht="12.75" customHeight="1">
      <c r="A468" s="172"/>
      <c r="B468" s="183"/>
      <c r="C468" s="183"/>
      <c r="D468" s="183"/>
      <c r="E468" s="183"/>
      <c r="F468" s="183"/>
      <c r="G468" s="183"/>
      <c r="H468" s="183"/>
      <c r="I468" s="183"/>
      <c r="J468" s="184"/>
    </row>
    <row r="469" spans="1:10" ht="12.75" customHeight="1">
      <c r="A469" s="172"/>
      <c r="B469" s="183"/>
      <c r="C469" s="183"/>
      <c r="D469" s="183"/>
      <c r="E469" s="183"/>
      <c r="F469" s="183"/>
      <c r="G469" s="183"/>
      <c r="H469" s="183"/>
      <c r="I469" s="183"/>
      <c r="J469" s="184"/>
    </row>
    <row r="470" spans="1:10" ht="12.75" customHeight="1">
      <c r="A470" s="172"/>
      <c r="B470" s="183"/>
      <c r="C470" s="183"/>
      <c r="D470" s="183"/>
      <c r="E470" s="183"/>
      <c r="F470" s="183"/>
      <c r="G470" s="183"/>
      <c r="H470" s="183"/>
      <c r="I470" s="183"/>
      <c r="J470" s="184"/>
    </row>
    <row r="471" spans="1:10" ht="12.75" customHeight="1">
      <c r="A471" s="172"/>
      <c r="B471" s="183"/>
      <c r="C471" s="183"/>
      <c r="D471" s="183"/>
      <c r="E471" s="183"/>
      <c r="F471" s="183"/>
      <c r="G471" s="183"/>
      <c r="H471" s="183"/>
      <c r="I471" s="183"/>
      <c r="J471" s="184"/>
    </row>
    <row r="472" spans="1:10" ht="12.75" customHeight="1">
      <c r="A472" s="172"/>
      <c r="B472" s="183"/>
      <c r="C472" s="183"/>
      <c r="D472" s="183"/>
      <c r="E472" s="183"/>
      <c r="F472" s="183"/>
      <c r="G472" s="183"/>
      <c r="H472" s="183"/>
      <c r="I472" s="183"/>
      <c r="J472" s="184"/>
    </row>
    <row r="473" spans="1:10" ht="12.75" customHeight="1">
      <c r="A473" s="172"/>
      <c r="B473" s="183"/>
      <c r="C473" s="183"/>
      <c r="D473" s="183"/>
      <c r="E473" s="183"/>
      <c r="F473" s="183"/>
      <c r="G473" s="183"/>
      <c r="H473" s="183"/>
      <c r="I473" s="183"/>
      <c r="J473" s="184"/>
    </row>
    <row r="474" spans="1:10" ht="12.75" customHeight="1">
      <c r="A474" s="172"/>
      <c r="B474" s="183"/>
      <c r="C474" s="183"/>
      <c r="D474" s="183"/>
      <c r="E474" s="183"/>
      <c r="F474" s="183"/>
      <c r="G474" s="183"/>
      <c r="H474" s="183"/>
      <c r="I474" s="183"/>
      <c r="J474" s="184"/>
    </row>
    <row r="475" spans="1:10" ht="12.75" customHeight="1">
      <c r="A475" s="172"/>
      <c r="B475" s="183"/>
      <c r="C475" s="183"/>
      <c r="D475" s="183"/>
      <c r="E475" s="183"/>
      <c r="F475" s="183"/>
      <c r="G475" s="183"/>
      <c r="H475" s="183"/>
      <c r="I475" s="183"/>
      <c r="J475" s="184"/>
    </row>
    <row r="476" spans="1:10" ht="12.75" customHeight="1">
      <c r="A476" s="172"/>
      <c r="B476" s="183"/>
      <c r="C476" s="183"/>
      <c r="D476" s="183"/>
      <c r="E476" s="183"/>
      <c r="F476" s="183"/>
      <c r="G476" s="183"/>
      <c r="H476" s="183"/>
      <c r="I476" s="183"/>
      <c r="J476" s="184"/>
    </row>
    <row r="477" spans="1:10" ht="12.75" customHeight="1">
      <c r="A477" s="172"/>
      <c r="B477" s="183"/>
      <c r="C477" s="183"/>
      <c r="D477" s="183"/>
      <c r="E477" s="183"/>
      <c r="F477" s="183"/>
      <c r="G477" s="183"/>
      <c r="H477" s="183"/>
      <c r="I477" s="183"/>
      <c r="J477" s="184"/>
    </row>
    <row r="478" spans="1:10" ht="12.75" customHeight="1">
      <c r="A478" s="172"/>
      <c r="B478" s="183"/>
      <c r="C478" s="183"/>
      <c r="D478" s="183"/>
      <c r="E478" s="183"/>
      <c r="F478" s="183"/>
      <c r="G478" s="183"/>
      <c r="H478" s="183"/>
      <c r="I478" s="183"/>
      <c r="J478" s="184"/>
    </row>
    <row r="479" spans="1:10" ht="12.75" customHeight="1">
      <c r="A479" s="172"/>
      <c r="B479" s="183"/>
      <c r="C479" s="183"/>
      <c r="D479" s="183"/>
      <c r="E479" s="183"/>
      <c r="F479" s="183"/>
      <c r="G479" s="183"/>
      <c r="H479" s="183"/>
      <c r="I479" s="183"/>
      <c r="J479" s="184"/>
    </row>
    <row r="480" spans="1:10" ht="12.75" customHeight="1">
      <c r="A480" s="172"/>
      <c r="B480" s="183"/>
      <c r="C480" s="183"/>
      <c r="D480" s="183"/>
      <c r="E480" s="183"/>
      <c r="F480" s="183"/>
      <c r="G480" s="183"/>
      <c r="H480" s="183"/>
      <c r="I480" s="183"/>
      <c r="J480" s="184"/>
    </row>
    <row r="481" spans="1:10" ht="12.75" customHeight="1">
      <c r="A481" s="172"/>
      <c r="B481" s="183"/>
      <c r="C481" s="183"/>
      <c r="D481" s="183"/>
      <c r="E481" s="183"/>
      <c r="F481" s="183"/>
      <c r="G481" s="183"/>
      <c r="H481" s="183"/>
      <c r="I481" s="183"/>
      <c r="J481" s="184"/>
    </row>
    <row r="482" spans="1:10" ht="12.75" customHeight="1">
      <c r="A482" s="172"/>
      <c r="B482" s="183"/>
      <c r="C482" s="183"/>
      <c r="D482" s="183"/>
      <c r="E482" s="183"/>
      <c r="F482" s="183"/>
      <c r="G482" s="183"/>
      <c r="H482" s="183"/>
      <c r="I482" s="183"/>
      <c r="J482" s="184"/>
    </row>
    <row r="483" spans="1:10" ht="12.75" customHeight="1">
      <c r="A483" s="172"/>
      <c r="B483" s="183"/>
      <c r="C483" s="183"/>
      <c r="D483" s="183"/>
      <c r="E483" s="183"/>
      <c r="F483" s="183"/>
      <c r="G483" s="183"/>
      <c r="H483" s="183"/>
      <c r="I483" s="183"/>
      <c r="J483" s="184"/>
    </row>
    <row r="484" spans="1:10" ht="12.75" customHeight="1">
      <c r="A484" s="172"/>
      <c r="B484" s="183"/>
      <c r="C484" s="183"/>
      <c r="D484" s="183"/>
      <c r="E484" s="183"/>
      <c r="F484" s="183"/>
      <c r="G484" s="183"/>
      <c r="H484" s="183"/>
      <c r="I484" s="183"/>
      <c r="J484" s="184"/>
    </row>
    <row r="485" spans="1:10" ht="12.75" customHeight="1">
      <c r="A485" s="172"/>
      <c r="B485" s="183"/>
      <c r="C485" s="183"/>
      <c r="D485" s="183"/>
      <c r="E485" s="183"/>
      <c r="F485" s="183"/>
      <c r="G485" s="183"/>
      <c r="H485" s="183"/>
      <c r="I485" s="183"/>
      <c r="J485" s="184"/>
    </row>
    <row r="486" spans="1:10" ht="12.75" customHeight="1">
      <c r="A486" s="172"/>
      <c r="B486" s="183"/>
      <c r="C486" s="183"/>
      <c r="D486" s="183"/>
      <c r="E486" s="183"/>
      <c r="F486" s="183"/>
      <c r="G486" s="183"/>
      <c r="H486" s="183"/>
      <c r="I486" s="183"/>
      <c r="J486" s="184"/>
    </row>
    <row r="487" spans="1:10" ht="12.75" customHeight="1">
      <c r="A487" s="172"/>
      <c r="B487" s="183"/>
      <c r="C487" s="183"/>
      <c r="D487" s="183"/>
      <c r="E487" s="183"/>
      <c r="F487" s="183"/>
      <c r="G487" s="183"/>
      <c r="H487" s="183"/>
      <c r="I487" s="183"/>
      <c r="J487" s="184"/>
    </row>
    <row r="488" spans="1:10" ht="12.75" customHeight="1">
      <c r="A488" s="172"/>
      <c r="B488" s="183"/>
      <c r="C488" s="183"/>
      <c r="D488" s="183"/>
      <c r="E488" s="183"/>
      <c r="F488" s="183"/>
      <c r="G488" s="183"/>
      <c r="H488" s="183"/>
      <c r="I488" s="183"/>
      <c r="J488" s="184"/>
    </row>
    <row r="489" spans="1:10" ht="12.75" customHeight="1">
      <c r="A489" s="172"/>
      <c r="B489" s="183"/>
      <c r="C489" s="183"/>
      <c r="D489" s="183"/>
      <c r="E489" s="183"/>
      <c r="F489" s="183"/>
      <c r="G489" s="183"/>
      <c r="H489" s="183"/>
      <c r="I489" s="183"/>
      <c r="J489" s="184"/>
    </row>
    <row r="490" spans="1:10" ht="12.75" customHeight="1">
      <c r="A490" s="172"/>
      <c r="B490" s="183"/>
      <c r="C490" s="183"/>
      <c r="D490" s="183"/>
      <c r="E490" s="183"/>
      <c r="F490" s="183"/>
      <c r="G490" s="183"/>
      <c r="H490" s="183"/>
      <c r="I490" s="183"/>
      <c r="J490" s="184"/>
    </row>
    <row r="491" spans="1:10" s="154" customFormat="1" ht="12.75" customHeight="1">
      <c r="A491" s="313"/>
      <c r="B491" s="183"/>
      <c r="C491" s="183"/>
      <c r="D491" s="183"/>
      <c r="E491" s="183"/>
      <c r="F491" s="183"/>
      <c r="G491" s="183"/>
      <c r="H491" s="183"/>
      <c r="I491" s="183"/>
      <c r="J491" s="198"/>
    </row>
    <row r="492" spans="1:10" s="154" customFormat="1" ht="12.75" customHeight="1">
      <c r="A492" s="313"/>
      <c r="B492" s="183"/>
      <c r="C492" s="183"/>
      <c r="D492" s="183"/>
      <c r="E492" s="183"/>
      <c r="F492" s="183"/>
      <c r="G492" s="183"/>
      <c r="H492" s="183"/>
      <c r="I492" s="183"/>
      <c r="J492" s="198"/>
    </row>
    <row r="493" spans="1:10" s="154" customFormat="1" ht="12.75" customHeight="1">
      <c r="A493" s="313"/>
      <c r="B493" s="183"/>
      <c r="C493" s="183"/>
      <c r="D493" s="183"/>
      <c r="E493" s="183"/>
      <c r="F493" s="183"/>
      <c r="G493" s="183"/>
      <c r="H493" s="183"/>
      <c r="I493" s="183"/>
      <c r="J493" s="198"/>
    </row>
    <row r="494" spans="1:10" s="154" customFormat="1" ht="12.75" customHeight="1">
      <c r="A494" s="313"/>
      <c r="B494" s="183"/>
      <c r="C494" s="183"/>
      <c r="D494" s="183"/>
      <c r="E494" s="183"/>
      <c r="F494" s="183"/>
      <c r="G494" s="183"/>
      <c r="H494" s="183"/>
      <c r="I494" s="183"/>
      <c r="J494" s="198"/>
    </row>
    <row r="495" spans="1:10" ht="12.75" customHeight="1">
      <c r="A495" s="172"/>
      <c r="B495" s="183"/>
      <c r="C495" s="183"/>
      <c r="D495" s="183"/>
      <c r="E495" s="183"/>
      <c r="F495" s="183"/>
      <c r="G495" s="183"/>
      <c r="H495" s="183"/>
      <c r="I495" s="183"/>
      <c r="J495" s="184"/>
    </row>
    <row r="496" spans="1:10" s="154" customFormat="1" ht="4.5" customHeight="1">
      <c r="A496" s="313"/>
      <c r="B496" s="183"/>
      <c r="C496" s="183"/>
      <c r="D496" s="183"/>
      <c r="E496" s="183"/>
      <c r="F496" s="183"/>
      <c r="G496" s="183"/>
      <c r="H496" s="183"/>
      <c r="I496" s="183"/>
      <c r="J496" s="198"/>
    </row>
    <row r="497" spans="1:10" ht="3" hidden="1" customHeight="1">
      <c r="A497" s="172"/>
      <c r="B497" s="183"/>
      <c r="C497" s="183"/>
      <c r="D497" s="183"/>
      <c r="E497" s="183"/>
      <c r="F497" s="183"/>
      <c r="G497" s="183"/>
      <c r="H497" s="183"/>
      <c r="I497" s="183"/>
      <c r="J497" s="184"/>
    </row>
    <row r="498" spans="1:10" ht="12.75" hidden="1" customHeight="1">
      <c r="A498" s="174"/>
      <c r="B498" s="193"/>
      <c r="C498" s="193"/>
      <c r="D498" s="193"/>
      <c r="E498" s="193"/>
      <c r="F498" s="193"/>
      <c r="G498" s="193"/>
      <c r="H498" s="193"/>
      <c r="I498" s="193"/>
      <c r="J498" s="194"/>
    </row>
    <row r="499" spans="1:10" ht="12.75" hidden="1" customHeight="1">
      <c r="A499" s="115"/>
      <c r="B499" s="115"/>
      <c r="C499" s="115"/>
      <c r="D499" s="115"/>
      <c r="E499" s="115"/>
      <c r="F499" s="115"/>
      <c r="G499" s="115"/>
      <c r="H499" s="115"/>
      <c r="I499" s="115"/>
      <c r="J499" s="115"/>
    </row>
    <row r="500" spans="1:10" ht="12.75" customHeight="1">
      <c r="A500" s="229" t="s">
        <v>65</v>
      </c>
      <c r="B500" s="167"/>
      <c r="C500" s="167"/>
      <c r="D500" s="167"/>
      <c r="E500" s="167"/>
      <c r="F500" s="167"/>
      <c r="G500" s="209"/>
      <c r="H500" s="230" t="str">
        <f>'CONTACT INFORMATION'!$A$24</f>
        <v>Los Angeles</v>
      </c>
      <c r="I500" s="167"/>
      <c r="J500" s="168"/>
    </row>
    <row r="501" spans="1:10" ht="12.75" customHeight="1">
      <c r="A501" s="76"/>
      <c r="B501" s="76"/>
      <c r="C501" s="76"/>
      <c r="D501" s="76"/>
      <c r="E501" s="76"/>
      <c r="F501" s="76"/>
      <c r="G501" s="76"/>
      <c r="H501" s="76"/>
      <c r="I501" s="76"/>
      <c r="J501" s="76"/>
    </row>
    <row r="502" spans="1:10" ht="12.75" customHeight="1">
      <c r="A502" s="273" t="s">
        <v>205</v>
      </c>
      <c r="B502" s="167"/>
      <c r="C502" s="167"/>
      <c r="D502" s="167"/>
      <c r="E502" s="167"/>
      <c r="F502" s="167"/>
      <c r="G502" s="167"/>
      <c r="H502" s="167"/>
      <c r="I502" s="167"/>
      <c r="J502" s="168"/>
    </row>
    <row r="503" spans="1:10" ht="12.75" customHeight="1">
      <c r="A503" s="274" t="s">
        <v>140</v>
      </c>
      <c r="B503" s="189"/>
      <c r="C503" s="189"/>
      <c r="D503" s="190"/>
      <c r="E503" s="300" t="s">
        <v>973</v>
      </c>
      <c r="F503" s="295"/>
      <c r="G503" s="295"/>
      <c r="H503" s="295"/>
      <c r="I503" s="295"/>
      <c r="J503" s="296"/>
    </row>
    <row r="504" spans="1:10" ht="12.75" customHeight="1">
      <c r="A504" s="276" t="s">
        <v>163</v>
      </c>
      <c r="B504" s="205"/>
      <c r="C504" s="205"/>
      <c r="D504" s="206"/>
      <c r="E504" s="297"/>
      <c r="F504" s="298"/>
      <c r="G504" s="298"/>
      <c r="H504" s="298"/>
      <c r="I504" s="298"/>
      <c r="J504" s="299"/>
    </row>
    <row r="505" spans="1:10" ht="12.75" customHeight="1">
      <c r="A505" s="260" t="s">
        <v>206</v>
      </c>
      <c r="B505" s="167"/>
      <c r="C505" s="167"/>
      <c r="D505" s="168"/>
      <c r="E505" s="243"/>
      <c r="F505" s="167"/>
      <c r="G505" s="167"/>
      <c r="H505" s="167"/>
      <c r="I505" s="167"/>
      <c r="J505" s="168"/>
    </row>
    <row r="506" spans="1:10" ht="12.75" customHeight="1">
      <c r="A506" s="63"/>
      <c r="B506" s="65"/>
      <c r="C506" s="65"/>
      <c r="D506" s="65"/>
      <c r="E506" s="319" t="s">
        <v>143</v>
      </c>
      <c r="F506" s="167"/>
      <c r="G506" s="319" t="s">
        <v>144</v>
      </c>
      <c r="H506" s="167"/>
      <c r="I506" s="320" t="s">
        <v>145</v>
      </c>
      <c r="J506" s="168"/>
    </row>
    <row r="507" spans="1:10" ht="12.75" customHeight="1">
      <c r="A507" s="242" t="s">
        <v>146</v>
      </c>
      <c r="B507" s="167"/>
      <c r="C507" s="167"/>
      <c r="D507" s="168"/>
      <c r="E507" s="261"/>
      <c r="F507" s="168"/>
      <c r="G507" s="261"/>
      <c r="H507" s="168"/>
      <c r="I507" s="262"/>
      <c r="J507" s="168"/>
    </row>
    <row r="508" spans="1:10" ht="12.75" customHeight="1">
      <c r="A508" s="263" t="s">
        <v>147</v>
      </c>
      <c r="B508" s="167"/>
      <c r="C508" s="167"/>
      <c r="D508" s="168"/>
      <c r="E508" s="264"/>
      <c r="F508" s="168"/>
      <c r="G508" s="279"/>
      <c r="H508" s="168"/>
      <c r="I508" s="280"/>
      <c r="J508" s="168"/>
    </row>
    <row r="509" spans="1:10" ht="12.75" customHeight="1">
      <c r="A509" s="242" t="s">
        <v>148</v>
      </c>
      <c r="B509" s="167"/>
      <c r="C509" s="167"/>
      <c r="D509" s="168"/>
      <c r="E509" s="261">
        <v>4934.66</v>
      </c>
      <c r="F509" s="168"/>
      <c r="G509" s="261"/>
      <c r="H509" s="168"/>
      <c r="I509" s="262"/>
      <c r="J509" s="168"/>
    </row>
    <row r="510" spans="1:10" ht="12.75" customHeight="1">
      <c r="A510" s="263" t="s">
        <v>149</v>
      </c>
      <c r="B510" s="167"/>
      <c r="C510" s="167"/>
      <c r="D510" s="168"/>
      <c r="E510" s="264">
        <v>374022.8</v>
      </c>
      <c r="F510" s="168"/>
      <c r="G510" s="279"/>
      <c r="H510" s="168"/>
      <c r="I510" s="280"/>
      <c r="J510" s="168"/>
    </row>
    <row r="511" spans="1:10" ht="12.75" customHeight="1">
      <c r="A511" s="242" t="s">
        <v>150</v>
      </c>
      <c r="B511" s="167"/>
      <c r="C511" s="167"/>
      <c r="D511" s="168"/>
      <c r="E511" s="261"/>
      <c r="F511" s="168"/>
      <c r="G511" s="261"/>
      <c r="H511" s="168"/>
      <c r="I511" s="262"/>
      <c r="J511" s="168"/>
    </row>
    <row r="512" spans="1:10" ht="12.75" customHeight="1">
      <c r="A512" s="263" t="s">
        <v>151</v>
      </c>
      <c r="B512" s="167"/>
      <c r="C512" s="167"/>
      <c r="D512" s="168"/>
      <c r="E512" s="264">
        <v>1414.67</v>
      </c>
      <c r="F512" s="168"/>
      <c r="G512" s="279"/>
      <c r="H512" s="168"/>
      <c r="I512" s="280"/>
      <c r="J512" s="168"/>
    </row>
    <row r="513" spans="1:10" ht="12.75" customHeight="1">
      <c r="A513" s="242" t="s">
        <v>152</v>
      </c>
      <c r="B513" s="167"/>
      <c r="C513" s="167"/>
      <c r="D513" s="168"/>
      <c r="E513" s="283"/>
      <c r="F513" s="168"/>
      <c r="G513" s="283"/>
      <c r="H513" s="168"/>
      <c r="I513" s="284"/>
      <c r="J513" s="168"/>
    </row>
    <row r="514" spans="1:10" ht="12.75" customHeight="1">
      <c r="A514" s="291" t="s">
        <v>960</v>
      </c>
      <c r="B514" s="292"/>
      <c r="C514" s="292"/>
      <c r="D514" s="293"/>
      <c r="E514" s="264">
        <v>2350.9299999999998</v>
      </c>
      <c r="F514" s="168"/>
      <c r="G514" s="279"/>
      <c r="H514" s="168"/>
      <c r="I514" s="279"/>
      <c r="J514" s="168"/>
    </row>
    <row r="515" spans="1:10" ht="12.75" customHeight="1">
      <c r="A515" s="285"/>
      <c r="B515" s="167"/>
      <c r="C515" s="167"/>
      <c r="D515" s="168"/>
      <c r="E515" s="264"/>
      <c r="F515" s="168"/>
      <c r="G515" s="279"/>
      <c r="H515" s="168"/>
      <c r="I515" s="279"/>
      <c r="J515" s="168"/>
    </row>
    <row r="516" spans="1:10" ht="12.75" customHeight="1">
      <c r="A516" s="285"/>
      <c r="B516" s="167"/>
      <c r="C516" s="167"/>
      <c r="D516" s="168"/>
      <c r="E516" s="264"/>
      <c r="F516" s="168"/>
      <c r="G516" s="279"/>
      <c r="H516" s="168"/>
      <c r="I516" s="279"/>
      <c r="J516" s="168"/>
    </row>
    <row r="517" spans="1:10" ht="12.75" customHeight="1">
      <c r="A517" s="244" t="s">
        <v>153</v>
      </c>
      <c r="B517" s="167"/>
      <c r="C517" s="167"/>
      <c r="D517" s="168"/>
      <c r="E517" s="286">
        <f>SUM(E507:E516)</f>
        <v>382723.05999999994</v>
      </c>
      <c r="F517" s="168"/>
      <c r="G517" s="286">
        <f>SUM(G507:G516)</f>
        <v>0</v>
      </c>
      <c r="H517" s="168"/>
      <c r="I517" s="286">
        <f>SUM(I507:I516)</f>
        <v>0</v>
      </c>
      <c r="J517" s="168"/>
    </row>
    <row r="518" spans="1:10" ht="12.75" customHeight="1">
      <c r="A518" s="287" t="s">
        <v>154</v>
      </c>
      <c r="B518" s="189"/>
      <c r="C518" s="189"/>
      <c r="D518" s="189"/>
      <c r="E518" s="189"/>
      <c r="F518" s="189"/>
      <c r="G518" s="189"/>
      <c r="H518" s="189"/>
      <c r="I518" s="189"/>
      <c r="J518" s="190"/>
    </row>
    <row r="519" spans="1:10" ht="12.75" customHeight="1">
      <c r="A519" s="288" t="s">
        <v>155</v>
      </c>
      <c r="B519" s="197"/>
      <c r="C519" s="197"/>
      <c r="D519" s="197"/>
      <c r="E519" s="197"/>
      <c r="F519" s="197"/>
      <c r="G519" s="197"/>
      <c r="H519" s="197"/>
      <c r="I519" s="197"/>
      <c r="J519" s="198"/>
    </row>
    <row r="520" spans="1:10" ht="12.75" customHeight="1">
      <c r="A520" s="288" t="s">
        <v>156</v>
      </c>
      <c r="B520" s="197"/>
      <c r="C520" s="197"/>
      <c r="D520" s="197"/>
      <c r="E520" s="197"/>
      <c r="F520" s="197"/>
      <c r="G520" s="197"/>
      <c r="H520" s="197"/>
      <c r="I520" s="197"/>
      <c r="J520" s="198"/>
    </row>
    <row r="521" spans="1:10" ht="12.75" customHeight="1">
      <c r="A521" s="281" t="s">
        <v>157</v>
      </c>
      <c r="B521" s="205"/>
      <c r="C521" s="205"/>
      <c r="D521" s="205"/>
      <c r="E521" s="205"/>
      <c r="F521" s="205"/>
      <c r="G521" s="205"/>
      <c r="H521" s="205"/>
      <c r="I521" s="205"/>
      <c r="J521" s="206"/>
    </row>
    <row r="522" spans="1:10" ht="12.75" customHeight="1">
      <c r="A522" s="282" t="s">
        <v>1043</v>
      </c>
      <c r="B522" s="177"/>
      <c r="C522" s="177"/>
      <c r="D522" s="177"/>
      <c r="E522" s="177"/>
      <c r="F522" s="177"/>
      <c r="G522" s="177"/>
      <c r="H522" s="177"/>
      <c r="I522" s="177"/>
      <c r="J522" s="178"/>
    </row>
    <row r="523" spans="1:10" ht="12.75" customHeight="1">
      <c r="A523" s="172"/>
      <c r="B523" s="183"/>
      <c r="C523" s="183"/>
      <c r="D523" s="183"/>
      <c r="E523" s="183"/>
      <c r="F523" s="183"/>
      <c r="G523" s="183"/>
      <c r="H523" s="183"/>
      <c r="I523" s="183"/>
      <c r="J523" s="184"/>
    </row>
    <row r="524" spans="1:10" ht="12.75" customHeight="1">
      <c r="A524" s="172"/>
      <c r="B524" s="183"/>
      <c r="C524" s="183"/>
      <c r="D524" s="183"/>
      <c r="E524" s="183"/>
      <c r="F524" s="183"/>
      <c r="G524" s="183"/>
      <c r="H524" s="183"/>
      <c r="I524" s="183"/>
      <c r="J524" s="184"/>
    </row>
    <row r="525" spans="1:10" ht="12.75" customHeight="1">
      <c r="A525" s="172"/>
      <c r="B525" s="183"/>
      <c r="C525" s="183"/>
      <c r="D525" s="183"/>
      <c r="E525" s="183"/>
      <c r="F525" s="183"/>
      <c r="G525" s="183"/>
      <c r="H525" s="183"/>
      <c r="I525" s="183"/>
      <c r="J525" s="184"/>
    </row>
    <row r="526" spans="1:10" ht="12.75" customHeight="1">
      <c r="A526" s="172"/>
      <c r="B526" s="183"/>
      <c r="C526" s="183"/>
      <c r="D526" s="183"/>
      <c r="E526" s="183"/>
      <c r="F526" s="183"/>
      <c r="G526" s="183"/>
      <c r="H526" s="183"/>
      <c r="I526" s="183"/>
      <c r="J526" s="184"/>
    </row>
    <row r="527" spans="1:10" ht="12.75" customHeight="1">
      <c r="A527" s="172"/>
      <c r="B527" s="183"/>
      <c r="C527" s="183"/>
      <c r="D527" s="183"/>
      <c r="E527" s="183"/>
      <c r="F527" s="183"/>
      <c r="G527" s="183"/>
      <c r="H527" s="183"/>
      <c r="I527" s="183"/>
      <c r="J527" s="184"/>
    </row>
    <row r="528" spans="1:10" ht="12.75" customHeight="1">
      <c r="A528" s="172"/>
      <c r="B528" s="183"/>
      <c r="C528" s="183"/>
      <c r="D528" s="183"/>
      <c r="E528" s="183"/>
      <c r="F528" s="183"/>
      <c r="G528" s="183"/>
      <c r="H528" s="183"/>
      <c r="I528" s="183"/>
      <c r="J528" s="184"/>
    </row>
    <row r="529" spans="1:10" ht="12.75" customHeight="1">
      <c r="A529" s="172"/>
      <c r="B529" s="183"/>
      <c r="C529" s="183"/>
      <c r="D529" s="183"/>
      <c r="E529" s="183"/>
      <c r="F529" s="183"/>
      <c r="G529" s="183"/>
      <c r="H529" s="183"/>
      <c r="I529" s="183"/>
      <c r="J529" s="184"/>
    </row>
    <row r="530" spans="1:10" ht="12.75" customHeight="1">
      <c r="A530" s="172"/>
      <c r="B530" s="183"/>
      <c r="C530" s="183"/>
      <c r="D530" s="183"/>
      <c r="E530" s="183"/>
      <c r="F530" s="183"/>
      <c r="G530" s="183"/>
      <c r="H530" s="183"/>
      <c r="I530" s="183"/>
      <c r="J530" s="184"/>
    </row>
    <row r="531" spans="1:10" ht="12.75" customHeight="1">
      <c r="A531" s="172"/>
      <c r="B531" s="183"/>
      <c r="C531" s="183"/>
      <c r="D531" s="183"/>
      <c r="E531" s="183"/>
      <c r="F531" s="183"/>
      <c r="G531" s="183"/>
      <c r="H531" s="183"/>
      <c r="I531" s="183"/>
      <c r="J531" s="184"/>
    </row>
    <row r="532" spans="1:10" ht="12.75" customHeight="1">
      <c r="A532" s="172"/>
      <c r="B532" s="183"/>
      <c r="C532" s="183"/>
      <c r="D532" s="183"/>
      <c r="E532" s="183"/>
      <c r="F532" s="183"/>
      <c r="G532" s="183"/>
      <c r="H532" s="183"/>
      <c r="I532" s="183"/>
      <c r="J532" s="184"/>
    </row>
    <row r="533" spans="1:10" ht="12.75" customHeight="1">
      <c r="A533" s="172"/>
      <c r="B533" s="183"/>
      <c r="C533" s="183"/>
      <c r="D533" s="183"/>
      <c r="E533" s="183"/>
      <c r="F533" s="183"/>
      <c r="G533" s="183"/>
      <c r="H533" s="183"/>
      <c r="I533" s="183"/>
      <c r="J533" s="184"/>
    </row>
    <row r="534" spans="1:10" ht="12.75" customHeight="1">
      <c r="A534" s="172"/>
      <c r="B534" s="183"/>
      <c r="C534" s="183"/>
      <c r="D534" s="183"/>
      <c r="E534" s="183"/>
      <c r="F534" s="183"/>
      <c r="G534" s="183"/>
      <c r="H534" s="183"/>
      <c r="I534" s="183"/>
      <c r="J534" s="184"/>
    </row>
    <row r="535" spans="1:10" ht="12.75" customHeight="1">
      <c r="A535" s="172"/>
      <c r="B535" s="183"/>
      <c r="C535" s="183"/>
      <c r="D535" s="183"/>
      <c r="E535" s="183"/>
      <c r="F535" s="183"/>
      <c r="G535" s="183"/>
      <c r="H535" s="183"/>
      <c r="I535" s="183"/>
      <c r="J535" s="184"/>
    </row>
    <row r="536" spans="1:10" ht="12.75" customHeight="1">
      <c r="A536" s="172"/>
      <c r="B536" s="183"/>
      <c r="C536" s="183"/>
      <c r="D536" s="183"/>
      <c r="E536" s="183"/>
      <c r="F536" s="183"/>
      <c r="G536" s="183"/>
      <c r="H536" s="183"/>
      <c r="I536" s="183"/>
      <c r="J536" s="184"/>
    </row>
    <row r="537" spans="1:10" ht="12.75" customHeight="1">
      <c r="A537" s="172"/>
      <c r="B537" s="183"/>
      <c r="C537" s="183"/>
      <c r="D537" s="183"/>
      <c r="E537" s="183"/>
      <c r="F537" s="183"/>
      <c r="G537" s="183"/>
      <c r="H537" s="183"/>
      <c r="I537" s="183"/>
      <c r="J537" s="184"/>
    </row>
    <row r="538" spans="1:10" ht="12.75" customHeight="1">
      <c r="A538" s="172"/>
      <c r="B538" s="183"/>
      <c r="C538" s="183"/>
      <c r="D538" s="183"/>
      <c r="E538" s="183"/>
      <c r="F538" s="183"/>
      <c r="G538" s="183"/>
      <c r="H538" s="183"/>
      <c r="I538" s="183"/>
      <c r="J538" s="184"/>
    </row>
    <row r="539" spans="1:10" ht="12.75" customHeight="1">
      <c r="A539" s="172"/>
      <c r="B539" s="183"/>
      <c r="C539" s="183"/>
      <c r="D539" s="183"/>
      <c r="E539" s="183"/>
      <c r="F539" s="183"/>
      <c r="G539" s="183"/>
      <c r="H539" s="183"/>
      <c r="I539" s="183"/>
      <c r="J539" s="184"/>
    </row>
    <row r="540" spans="1:10" ht="12.75" customHeight="1">
      <c r="A540" s="172"/>
      <c r="B540" s="183"/>
      <c r="C540" s="183"/>
      <c r="D540" s="183"/>
      <c r="E540" s="183"/>
      <c r="F540" s="183"/>
      <c r="G540" s="183"/>
      <c r="H540" s="183"/>
      <c r="I540" s="183"/>
      <c r="J540" s="184"/>
    </row>
    <row r="541" spans="1:10" ht="12.75" customHeight="1">
      <c r="A541" s="172"/>
      <c r="B541" s="183"/>
      <c r="C541" s="183"/>
      <c r="D541" s="183"/>
      <c r="E541" s="183"/>
      <c r="F541" s="183"/>
      <c r="G541" s="183"/>
      <c r="H541" s="183"/>
      <c r="I541" s="183"/>
      <c r="J541" s="184"/>
    </row>
    <row r="542" spans="1:10" ht="12.75" customHeight="1">
      <c r="A542" s="172"/>
      <c r="B542" s="183"/>
      <c r="C542" s="183"/>
      <c r="D542" s="183"/>
      <c r="E542" s="183"/>
      <c r="F542" s="183"/>
      <c r="G542" s="183"/>
      <c r="H542" s="183"/>
      <c r="I542" s="183"/>
      <c r="J542" s="184"/>
    </row>
    <row r="543" spans="1:10" ht="12.75" customHeight="1">
      <c r="A543" s="172"/>
      <c r="B543" s="183"/>
      <c r="C543" s="183"/>
      <c r="D543" s="183"/>
      <c r="E543" s="183"/>
      <c r="F543" s="183"/>
      <c r="G543" s="183"/>
      <c r="H543" s="183"/>
      <c r="I543" s="183"/>
      <c r="J543" s="184"/>
    </row>
    <row r="544" spans="1:10" ht="12.75" customHeight="1">
      <c r="A544" s="172"/>
      <c r="B544" s="183"/>
      <c r="C544" s="183"/>
      <c r="D544" s="183"/>
      <c r="E544" s="183"/>
      <c r="F544" s="183"/>
      <c r="G544" s="183"/>
      <c r="H544" s="183"/>
      <c r="I544" s="183"/>
      <c r="J544" s="184"/>
    </row>
    <row r="545" spans="1:10" ht="12.75" customHeight="1">
      <c r="A545" s="172"/>
      <c r="B545" s="183"/>
      <c r="C545" s="183"/>
      <c r="D545" s="183"/>
      <c r="E545" s="183"/>
      <c r="F545" s="183"/>
      <c r="G545" s="183"/>
      <c r="H545" s="183"/>
      <c r="I545" s="183"/>
      <c r="J545" s="184"/>
    </row>
    <row r="546" spans="1:10" ht="12.75" customHeight="1">
      <c r="A546" s="172"/>
      <c r="B546" s="183"/>
      <c r="C546" s="183"/>
      <c r="D546" s="183"/>
      <c r="E546" s="183"/>
      <c r="F546" s="183"/>
      <c r="G546" s="183"/>
      <c r="H546" s="183"/>
      <c r="I546" s="183"/>
      <c r="J546" s="184"/>
    </row>
    <row r="547" spans="1:10" ht="12.75" customHeight="1">
      <c r="A547" s="172"/>
      <c r="B547" s="183"/>
      <c r="C547" s="183"/>
      <c r="D547" s="183"/>
      <c r="E547" s="183"/>
      <c r="F547" s="183"/>
      <c r="G547" s="183"/>
      <c r="H547" s="183"/>
      <c r="I547" s="183"/>
      <c r="J547" s="184"/>
    </row>
    <row r="548" spans="1:10" ht="12.75" customHeight="1">
      <c r="A548" s="172"/>
      <c r="B548" s="183"/>
      <c r="C548" s="183"/>
      <c r="D548" s="183"/>
      <c r="E548" s="183"/>
      <c r="F548" s="183"/>
      <c r="G548" s="183"/>
      <c r="H548" s="183"/>
      <c r="I548" s="183"/>
      <c r="J548" s="184"/>
    </row>
    <row r="549" spans="1:10" ht="12.75" customHeight="1">
      <c r="A549" s="172"/>
      <c r="B549" s="183"/>
      <c r="C549" s="183"/>
      <c r="D549" s="183"/>
      <c r="E549" s="183"/>
      <c r="F549" s="183"/>
      <c r="G549" s="183"/>
      <c r="H549" s="183"/>
      <c r="I549" s="183"/>
      <c r="J549" s="184"/>
    </row>
    <row r="550" spans="1:10" ht="12.75" customHeight="1">
      <c r="A550" s="172"/>
      <c r="B550" s="183"/>
      <c r="C550" s="183"/>
      <c r="D550" s="183"/>
      <c r="E550" s="183"/>
      <c r="F550" s="183"/>
      <c r="G550" s="183"/>
      <c r="H550" s="183"/>
      <c r="I550" s="183"/>
      <c r="J550" s="184"/>
    </row>
    <row r="551" spans="1:10" ht="12.75" customHeight="1">
      <c r="A551" s="172"/>
      <c r="B551" s="183"/>
      <c r="C551" s="183"/>
      <c r="D551" s="183"/>
      <c r="E551" s="183"/>
      <c r="F551" s="183"/>
      <c r="G551" s="183"/>
      <c r="H551" s="183"/>
      <c r="I551" s="183"/>
      <c r="J551" s="184"/>
    </row>
    <row r="552" spans="1:10" ht="12.75" customHeight="1">
      <c r="A552" s="174"/>
      <c r="B552" s="193"/>
      <c r="C552" s="193"/>
      <c r="D552" s="193"/>
      <c r="E552" s="193"/>
      <c r="F552" s="193"/>
      <c r="G552" s="193"/>
      <c r="H552" s="193"/>
      <c r="I552" s="193"/>
      <c r="J552" s="194"/>
    </row>
    <row r="553" spans="1:10" ht="12.75" customHeight="1">
      <c r="A553" s="115"/>
      <c r="B553" s="115"/>
      <c r="C553" s="115"/>
      <c r="D553" s="115"/>
      <c r="E553" s="115"/>
      <c r="F553" s="115"/>
      <c r="G553" s="115"/>
      <c r="H553" s="115"/>
      <c r="I553" s="115"/>
      <c r="J553" s="115"/>
    </row>
    <row r="554" spans="1:10" ht="12.75" customHeight="1">
      <c r="A554" s="229" t="s">
        <v>65</v>
      </c>
      <c r="B554" s="167"/>
      <c r="C554" s="167"/>
      <c r="D554" s="167"/>
      <c r="E554" s="167"/>
      <c r="F554" s="167"/>
      <c r="G554" s="209"/>
      <c r="H554" s="230" t="str">
        <f>'CONTACT INFORMATION'!$A$24</f>
        <v>Los Angeles</v>
      </c>
      <c r="I554" s="167"/>
      <c r="J554" s="168"/>
    </row>
    <row r="555" spans="1:10" ht="12.75" customHeight="1">
      <c r="A555" s="76"/>
      <c r="B555" s="76"/>
      <c r="C555" s="76"/>
      <c r="D555" s="76"/>
      <c r="E555" s="76"/>
      <c r="F555" s="76"/>
      <c r="G555" s="76"/>
      <c r="H555" s="76"/>
      <c r="I555" s="76"/>
      <c r="J555" s="76"/>
    </row>
    <row r="556" spans="1:10" ht="12.75" customHeight="1">
      <c r="A556" s="273" t="s">
        <v>207</v>
      </c>
      <c r="B556" s="167"/>
      <c r="C556" s="167"/>
      <c r="D556" s="167"/>
      <c r="E556" s="167"/>
      <c r="F556" s="167"/>
      <c r="G556" s="167"/>
      <c r="H556" s="167"/>
      <c r="I556" s="167"/>
      <c r="J556" s="168"/>
    </row>
    <row r="557" spans="1:10" ht="12.75" customHeight="1">
      <c r="A557" s="274" t="s">
        <v>140</v>
      </c>
      <c r="B557" s="189"/>
      <c r="C557" s="189"/>
      <c r="D557" s="190"/>
      <c r="E557" s="300" t="s">
        <v>974</v>
      </c>
      <c r="F557" s="295"/>
      <c r="G557" s="295"/>
      <c r="H557" s="295"/>
      <c r="I557" s="295"/>
      <c r="J557" s="296"/>
    </row>
    <row r="558" spans="1:10" ht="12.75" customHeight="1">
      <c r="A558" s="276" t="s">
        <v>163</v>
      </c>
      <c r="B558" s="205"/>
      <c r="C558" s="205"/>
      <c r="D558" s="206"/>
      <c r="E558" s="297"/>
      <c r="F558" s="298"/>
      <c r="G558" s="298"/>
      <c r="H558" s="298"/>
      <c r="I558" s="298"/>
      <c r="J558" s="299"/>
    </row>
    <row r="559" spans="1:10" ht="12.75" customHeight="1">
      <c r="A559" s="260" t="s">
        <v>208</v>
      </c>
      <c r="B559" s="167"/>
      <c r="C559" s="167"/>
      <c r="D559" s="168"/>
      <c r="E559" s="243"/>
      <c r="F559" s="167"/>
      <c r="G559" s="167"/>
      <c r="H559" s="167"/>
      <c r="I559" s="167"/>
      <c r="J559" s="168"/>
    </row>
    <row r="560" spans="1:10" ht="12.75" customHeight="1">
      <c r="A560" s="63"/>
      <c r="B560" s="65"/>
      <c r="C560" s="65"/>
      <c r="D560" s="65"/>
      <c r="E560" s="319" t="s">
        <v>143</v>
      </c>
      <c r="F560" s="167"/>
      <c r="G560" s="319" t="s">
        <v>144</v>
      </c>
      <c r="H560" s="167"/>
      <c r="I560" s="320" t="s">
        <v>145</v>
      </c>
      <c r="J560" s="168"/>
    </row>
    <row r="561" spans="1:10" ht="12.75" customHeight="1">
      <c r="A561" s="242" t="s">
        <v>146</v>
      </c>
      <c r="B561" s="167"/>
      <c r="C561" s="167"/>
      <c r="D561" s="168"/>
      <c r="E561" s="261"/>
      <c r="F561" s="168"/>
      <c r="G561" s="261"/>
      <c r="H561" s="168"/>
      <c r="I561" s="262"/>
      <c r="J561" s="168"/>
    </row>
    <row r="562" spans="1:10" ht="12.75" customHeight="1">
      <c r="A562" s="263" t="s">
        <v>147</v>
      </c>
      <c r="B562" s="167"/>
      <c r="C562" s="167"/>
      <c r="D562" s="168"/>
      <c r="E562" s="264"/>
      <c r="F562" s="168"/>
      <c r="G562" s="279"/>
      <c r="H562" s="168"/>
      <c r="I562" s="280"/>
      <c r="J562" s="168"/>
    </row>
    <row r="563" spans="1:10" ht="12.75" customHeight="1">
      <c r="A563" s="242" t="s">
        <v>148</v>
      </c>
      <c r="B563" s="167"/>
      <c r="C563" s="167"/>
      <c r="D563" s="168"/>
      <c r="E563" s="261">
        <v>267.56</v>
      </c>
      <c r="F563" s="168"/>
      <c r="G563" s="261"/>
      <c r="H563" s="168"/>
      <c r="I563" s="262"/>
      <c r="J563" s="168"/>
    </row>
    <row r="564" spans="1:10" ht="12.75" customHeight="1">
      <c r="A564" s="263" t="s">
        <v>149</v>
      </c>
      <c r="B564" s="167"/>
      <c r="C564" s="167"/>
      <c r="D564" s="168"/>
      <c r="E564" s="264">
        <v>20280</v>
      </c>
      <c r="F564" s="168"/>
      <c r="G564" s="279"/>
      <c r="H564" s="168"/>
      <c r="I564" s="280"/>
      <c r="J564" s="168"/>
    </row>
    <row r="565" spans="1:10" ht="12.75" customHeight="1">
      <c r="A565" s="242" t="s">
        <v>150</v>
      </c>
      <c r="B565" s="167"/>
      <c r="C565" s="167"/>
      <c r="D565" s="168"/>
      <c r="E565" s="261"/>
      <c r="F565" s="168"/>
      <c r="G565" s="261"/>
      <c r="H565" s="168"/>
      <c r="I565" s="262"/>
      <c r="J565" s="168"/>
    </row>
    <row r="566" spans="1:10" ht="12.75" customHeight="1">
      <c r="A566" s="263" t="s">
        <v>151</v>
      </c>
      <c r="B566" s="167"/>
      <c r="C566" s="167"/>
      <c r="D566" s="168"/>
      <c r="E566" s="264">
        <v>76.669999999999987</v>
      </c>
      <c r="F566" s="168"/>
      <c r="G566" s="279"/>
      <c r="H566" s="168"/>
      <c r="I566" s="280"/>
      <c r="J566" s="168"/>
    </row>
    <row r="567" spans="1:10" ht="12.75" customHeight="1">
      <c r="A567" s="242" t="s">
        <v>152</v>
      </c>
      <c r="B567" s="167"/>
      <c r="C567" s="167"/>
      <c r="D567" s="168"/>
      <c r="E567" s="283"/>
      <c r="F567" s="168"/>
      <c r="G567" s="283"/>
      <c r="H567" s="168"/>
      <c r="I567" s="284"/>
      <c r="J567" s="168"/>
    </row>
    <row r="568" spans="1:10" ht="12.75" customHeight="1">
      <c r="A568" s="291" t="s">
        <v>960</v>
      </c>
      <c r="B568" s="292"/>
      <c r="C568" s="292"/>
      <c r="D568" s="293"/>
      <c r="E568" s="264">
        <v>127.47</v>
      </c>
      <c r="F568" s="168"/>
      <c r="G568" s="279"/>
      <c r="H568" s="168"/>
      <c r="I568" s="279"/>
      <c r="J568" s="168"/>
    </row>
    <row r="569" spans="1:10" ht="12.75" customHeight="1">
      <c r="A569" s="285"/>
      <c r="B569" s="167"/>
      <c r="C569" s="167"/>
      <c r="D569" s="168"/>
      <c r="E569" s="264"/>
      <c r="F569" s="168"/>
      <c r="G569" s="279"/>
      <c r="H569" s="168"/>
      <c r="I569" s="279"/>
      <c r="J569" s="168"/>
    </row>
    <row r="570" spans="1:10" ht="12.75" customHeight="1">
      <c r="A570" s="285"/>
      <c r="B570" s="167"/>
      <c r="C570" s="167"/>
      <c r="D570" s="168"/>
      <c r="E570" s="264"/>
      <c r="F570" s="168"/>
      <c r="G570" s="279"/>
      <c r="H570" s="168"/>
      <c r="I570" s="279"/>
      <c r="J570" s="168"/>
    </row>
    <row r="571" spans="1:10" ht="12.75" customHeight="1">
      <c r="A571" s="244" t="s">
        <v>153</v>
      </c>
      <c r="B571" s="167"/>
      <c r="C571" s="167"/>
      <c r="D571" s="168"/>
      <c r="E571" s="286">
        <f>SUM(E561:E570)</f>
        <v>20751.7</v>
      </c>
      <c r="F571" s="168"/>
      <c r="G571" s="286">
        <f>SUM(G561:G570)</f>
        <v>0</v>
      </c>
      <c r="H571" s="168"/>
      <c r="I571" s="286">
        <f>SUM(I561:I570)</f>
        <v>0</v>
      </c>
      <c r="J571" s="168"/>
    </row>
    <row r="572" spans="1:10" ht="12.75" customHeight="1">
      <c r="A572" s="287" t="s">
        <v>154</v>
      </c>
      <c r="B572" s="189"/>
      <c r="C572" s="189"/>
      <c r="D572" s="189"/>
      <c r="E572" s="189"/>
      <c r="F572" s="189"/>
      <c r="G572" s="189"/>
      <c r="H572" s="189"/>
      <c r="I572" s="189"/>
      <c r="J572" s="190"/>
    </row>
    <row r="573" spans="1:10" ht="12.75" customHeight="1">
      <c r="A573" s="288" t="s">
        <v>155</v>
      </c>
      <c r="B573" s="197"/>
      <c r="C573" s="197"/>
      <c r="D573" s="197"/>
      <c r="E573" s="197"/>
      <c r="F573" s="197"/>
      <c r="G573" s="197"/>
      <c r="H573" s="197"/>
      <c r="I573" s="197"/>
      <c r="J573" s="198"/>
    </row>
    <row r="574" spans="1:10" ht="12.75" customHeight="1">
      <c r="A574" s="288" t="s">
        <v>156</v>
      </c>
      <c r="B574" s="197"/>
      <c r="C574" s="197"/>
      <c r="D574" s="197"/>
      <c r="E574" s="197"/>
      <c r="F574" s="197"/>
      <c r="G574" s="197"/>
      <c r="H574" s="197"/>
      <c r="I574" s="197"/>
      <c r="J574" s="198"/>
    </row>
    <row r="575" spans="1:10" ht="12.75" customHeight="1">
      <c r="A575" s="281" t="s">
        <v>157</v>
      </c>
      <c r="B575" s="205"/>
      <c r="C575" s="205"/>
      <c r="D575" s="205"/>
      <c r="E575" s="205"/>
      <c r="F575" s="205"/>
      <c r="G575" s="205"/>
      <c r="H575" s="205"/>
      <c r="I575" s="205"/>
      <c r="J575" s="206"/>
    </row>
    <row r="576" spans="1:10" ht="12.75" customHeight="1">
      <c r="A576" s="282" t="s">
        <v>1044</v>
      </c>
      <c r="B576" s="177"/>
      <c r="C576" s="177"/>
      <c r="D576" s="177"/>
      <c r="E576" s="177"/>
      <c r="F576" s="177"/>
      <c r="G576" s="177"/>
      <c r="H576" s="177"/>
      <c r="I576" s="177"/>
      <c r="J576" s="178"/>
    </row>
    <row r="577" spans="1:10" ht="12.75" customHeight="1">
      <c r="A577" s="172"/>
      <c r="B577" s="183"/>
      <c r="C577" s="183"/>
      <c r="D577" s="183"/>
      <c r="E577" s="183"/>
      <c r="F577" s="183"/>
      <c r="G577" s="183"/>
      <c r="H577" s="183"/>
      <c r="I577" s="183"/>
      <c r="J577" s="184"/>
    </row>
    <row r="578" spans="1:10" ht="12.75" customHeight="1">
      <c r="A578" s="172"/>
      <c r="B578" s="183"/>
      <c r="C578" s="183"/>
      <c r="D578" s="183"/>
      <c r="E578" s="183"/>
      <c r="F578" s="183"/>
      <c r="G578" s="183"/>
      <c r="H578" s="183"/>
      <c r="I578" s="183"/>
      <c r="J578" s="184"/>
    </row>
    <row r="579" spans="1:10" ht="12.75" customHeight="1">
      <c r="A579" s="172"/>
      <c r="B579" s="183"/>
      <c r="C579" s="183"/>
      <c r="D579" s="183"/>
      <c r="E579" s="183"/>
      <c r="F579" s="183"/>
      <c r="G579" s="183"/>
      <c r="H579" s="183"/>
      <c r="I579" s="183"/>
      <c r="J579" s="184"/>
    </row>
    <row r="580" spans="1:10" ht="12.75" customHeight="1">
      <c r="A580" s="172"/>
      <c r="B580" s="183"/>
      <c r="C580" s="183"/>
      <c r="D580" s="183"/>
      <c r="E580" s="183"/>
      <c r="F580" s="183"/>
      <c r="G580" s="183"/>
      <c r="H580" s="183"/>
      <c r="I580" s="183"/>
      <c r="J580" s="184"/>
    </row>
    <row r="581" spans="1:10" ht="12.75" customHeight="1">
      <c r="A581" s="172"/>
      <c r="B581" s="183"/>
      <c r="C581" s="183"/>
      <c r="D581" s="183"/>
      <c r="E581" s="183"/>
      <c r="F581" s="183"/>
      <c r="G581" s="183"/>
      <c r="H581" s="183"/>
      <c r="I581" s="183"/>
      <c r="J581" s="184"/>
    </row>
    <row r="582" spans="1:10" ht="12.75" customHeight="1">
      <c r="A582" s="172"/>
      <c r="B582" s="183"/>
      <c r="C582" s="183"/>
      <c r="D582" s="183"/>
      <c r="E582" s="183"/>
      <c r="F582" s="183"/>
      <c r="G582" s="183"/>
      <c r="H582" s="183"/>
      <c r="I582" s="183"/>
      <c r="J582" s="184"/>
    </row>
    <row r="583" spans="1:10" ht="12.75" customHeight="1">
      <c r="A583" s="172"/>
      <c r="B583" s="183"/>
      <c r="C583" s="183"/>
      <c r="D583" s="183"/>
      <c r="E583" s="183"/>
      <c r="F583" s="183"/>
      <c r="G583" s="183"/>
      <c r="H583" s="183"/>
      <c r="I583" s="183"/>
      <c r="J583" s="184"/>
    </row>
    <row r="584" spans="1:10" ht="12.75" customHeight="1">
      <c r="A584" s="172"/>
      <c r="B584" s="183"/>
      <c r="C584" s="183"/>
      <c r="D584" s="183"/>
      <c r="E584" s="183"/>
      <c r="F584" s="183"/>
      <c r="G584" s="183"/>
      <c r="H584" s="183"/>
      <c r="I584" s="183"/>
      <c r="J584" s="184"/>
    </row>
    <row r="585" spans="1:10" ht="12.75" customHeight="1">
      <c r="A585" s="172"/>
      <c r="B585" s="183"/>
      <c r="C585" s="183"/>
      <c r="D585" s="183"/>
      <c r="E585" s="183"/>
      <c r="F585" s="183"/>
      <c r="G585" s="183"/>
      <c r="H585" s="183"/>
      <c r="I585" s="183"/>
      <c r="J585" s="184"/>
    </row>
    <row r="586" spans="1:10" ht="12.75" customHeight="1">
      <c r="A586" s="172"/>
      <c r="B586" s="183"/>
      <c r="C586" s="183"/>
      <c r="D586" s="183"/>
      <c r="E586" s="183"/>
      <c r="F586" s="183"/>
      <c r="G586" s="183"/>
      <c r="H586" s="183"/>
      <c r="I586" s="183"/>
      <c r="J586" s="184"/>
    </row>
    <row r="587" spans="1:10" ht="12.75" customHeight="1">
      <c r="A587" s="172"/>
      <c r="B587" s="183"/>
      <c r="C587" s="183"/>
      <c r="D587" s="183"/>
      <c r="E587" s="183"/>
      <c r="F587" s="183"/>
      <c r="G587" s="183"/>
      <c r="H587" s="183"/>
      <c r="I587" s="183"/>
      <c r="J587" s="184"/>
    </row>
    <row r="588" spans="1:10" ht="12.75" customHeight="1">
      <c r="A588" s="172"/>
      <c r="B588" s="183"/>
      <c r="C588" s="183"/>
      <c r="D588" s="183"/>
      <c r="E588" s="183"/>
      <c r="F588" s="183"/>
      <c r="G588" s="183"/>
      <c r="H588" s="183"/>
      <c r="I588" s="183"/>
      <c r="J588" s="184"/>
    </row>
    <row r="589" spans="1:10" ht="12.75" customHeight="1">
      <c r="A589" s="172"/>
      <c r="B589" s="183"/>
      <c r="C589" s="183"/>
      <c r="D589" s="183"/>
      <c r="E589" s="183"/>
      <c r="F589" s="183"/>
      <c r="G589" s="183"/>
      <c r="H589" s="183"/>
      <c r="I589" s="183"/>
      <c r="J589" s="184"/>
    </row>
    <row r="590" spans="1:10" ht="12.75" customHeight="1">
      <c r="A590" s="172"/>
      <c r="B590" s="183"/>
      <c r="C590" s="183"/>
      <c r="D590" s="183"/>
      <c r="E590" s="183"/>
      <c r="F590" s="183"/>
      <c r="G590" s="183"/>
      <c r="H590" s="183"/>
      <c r="I590" s="183"/>
      <c r="J590" s="184"/>
    </row>
    <row r="591" spans="1:10" ht="12.75" customHeight="1">
      <c r="A591" s="172"/>
      <c r="B591" s="183"/>
      <c r="C591" s="183"/>
      <c r="D591" s="183"/>
      <c r="E591" s="183"/>
      <c r="F591" s="183"/>
      <c r="G591" s="183"/>
      <c r="H591" s="183"/>
      <c r="I591" s="183"/>
      <c r="J591" s="184"/>
    </row>
    <row r="592" spans="1:10" ht="12.75" customHeight="1">
      <c r="A592" s="172"/>
      <c r="B592" s="183"/>
      <c r="C592" s="183"/>
      <c r="D592" s="183"/>
      <c r="E592" s="183"/>
      <c r="F592" s="183"/>
      <c r="G592" s="183"/>
      <c r="H592" s="183"/>
      <c r="I592" s="183"/>
      <c r="J592" s="184"/>
    </row>
    <row r="593" spans="1:10" ht="12.75" customHeight="1">
      <c r="A593" s="172"/>
      <c r="B593" s="183"/>
      <c r="C593" s="183"/>
      <c r="D593" s="183"/>
      <c r="E593" s="183"/>
      <c r="F593" s="183"/>
      <c r="G593" s="183"/>
      <c r="H593" s="183"/>
      <c r="I593" s="183"/>
      <c r="J593" s="184"/>
    </row>
    <row r="594" spans="1:10" ht="12.75" customHeight="1">
      <c r="A594" s="172"/>
      <c r="B594" s="183"/>
      <c r="C594" s="183"/>
      <c r="D594" s="183"/>
      <c r="E594" s="183"/>
      <c r="F594" s="183"/>
      <c r="G594" s="183"/>
      <c r="H594" s="183"/>
      <c r="I594" s="183"/>
      <c r="J594" s="184"/>
    </row>
    <row r="595" spans="1:10" ht="12.75" customHeight="1">
      <c r="A595" s="172"/>
      <c r="B595" s="183"/>
      <c r="C595" s="183"/>
      <c r="D595" s="183"/>
      <c r="E595" s="183"/>
      <c r="F595" s="183"/>
      <c r="G595" s="183"/>
      <c r="H595" s="183"/>
      <c r="I595" s="183"/>
      <c r="J595" s="184"/>
    </row>
    <row r="596" spans="1:10" ht="12.75" customHeight="1">
      <c r="A596" s="172"/>
      <c r="B596" s="183"/>
      <c r="C596" s="183"/>
      <c r="D596" s="183"/>
      <c r="E596" s="183"/>
      <c r="F596" s="183"/>
      <c r="G596" s="183"/>
      <c r="H596" s="183"/>
      <c r="I596" s="183"/>
      <c r="J596" s="184"/>
    </row>
    <row r="597" spans="1:10" ht="12.75" customHeight="1">
      <c r="A597" s="172"/>
      <c r="B597" s="183"/>
      <c r="C597" s="183"/>
      <c r="D597" s="183"/>
      <c r="E597" s="183"/>
      <c r="F597" s="183"/>
      <c r="G597" s="183"/>
      <c r="H597" s="183"/>
      <c r="I597" s="183"/>
      <c r="J597" s="184"/>
    </row>
    <row r="598" spans="1:10" ht="12.75" customHeight="1">
      <c r="A598" s="172"/>
      <c r="B598" s="183"/>
      <c r="C598" s="183"/>
      <c r="D598" s="183"/>
      <c r="E598" s="183"/>
      <c r="F598" s="183"/>
      <c r="G598" s="183"/>
      <c r="H598" s="183"/>
      <c r="I598" s="183"/>
      <c r="J598" s="184"/>
    </row>
    <row r="599" spans="1:10" ht="12.75" customHeight="1">
      <c r="A599" s="172"/>
      <c r="B599" s="183"/>
      <c r="C599" s="183"/>
      <c r="D599" s="183"/>
      <c r="E599" s="183"/>
      <c r="F599" s="183"/>
      <c r="G599" s="183"/>
      <c r="H599" s="183"/>
      <c r="I599" s="183"/>
      <c r="J599" s="184"/>
    </row>
    <row r="600" spans="1:10" s="154" customFormat="1" ht="12.75" customHeight="1">
      <c r="A600" s="313"/>
      <c r="B600" s="183"/>
      <c r="C600" s="183"/>
      <c r="D600" s="183"/>
      <c r="E600" s="183"/>
      <c r="F600" s="183"/>
      <c r="G600" s="183"/>
      <c r="H600" s="183"/>
      <c r="I600" s="183"/>
      <c r="J600" s="198"/>
    </row>
    <row r="601" spans="1:10" s="154" customFormat="1" ht="12.75" customHeight="1">
      <c r="A601" s="313"/>
      <c r="B601" s="183"/>
      <c r="C601" s="183"/>
      <c r="D601" s="183"/>
      <c r="E601" s="183"/>
      <c r="F601" s="183"/>
      <c r="G601" s="183"/>
      <c r="H601" s="183"/>
      <c r="I601" s="183"/>
      <c r="J601" s="198"/>
    </row>
    <row r="602" spans="1:10" ht="12.75" customHeight="1">
      <c r="A602" s="172"/>
      <c r="B602" s="183"/>
      <c r="C602" s="183"/>
      <c r="D602" s="183"/>
      <c r="E602" s="183"/>
      <c r="F602" s="183"/>
      <c r="G602" s="183"/>
      <c r="H602" s="183"/>
      <c r="I602" s="183"/>
      <c r="J602" s="184"/>
    </row>
    <row r="603" spans="1:10" ht="12.75" customHeight="1">
      <c r="A603" s="172"/>
      <c r="B603" s="183"/>
      <c r="C603" s="183"/>
      <c r="D603" s="183"/>
      <c r="E603" s="183"/>
      <c r="F603" s="183"/>
      <c r="G603" s="183"/>
      <c r="H603" s="183"/>
      <c r="I603" s="183"/>
      <c r="J603" s="184"/>
    </row>
    <row r="604" spans="1:10" ht="12.75" customHeight="1">
      <c r="A604" s="172"/>
      <c r="B604" s="183"/>
      <c r="C604" s="183"/>
      <c r="D604" s="183"/>
      <c r="E604" s="183"/>
      <c r="F604" s="183"/>
      <c r="G604" s="183"/>
      <c r="H604" s="183"/>
      <c r="I604" s="183"/>
      <c r="J604" s="184"/>
    </row>
    <row r="605" spans="1:10" ht="12.75" customHeight="1">
      <c r="A605" s="172"/>
      <c r="B605" s="183"/>
      <c r="C605" s="183"/>
      <c r="D605" s="183"/>
      <c r="E605" s="183"/>
      <c r="F605" s="183"/>
      <c r="G605" s="183"/>
      <c r="H605" s="183"/>
      <c r="I605" s="183"/>
      <c r="J605" s="184"/>
    </row>
    <row r="606" spans="1:10" ht="12.75" customHeight="1">
      <c r="A606" s="172"/>
      <c r="B606" s="183"/>
      <c r="C606" s="183"/>
      <c r="D606" s="183"/>
      <c r="E606" s="183"/>
      <c r="F606" s="183"/>
      <c r="G606" s="183"/>
      <c r="H606" s="183"/>
      <c r="I606" s="183"/>
      <c r="J606" s="184"/>
    </row>
    <row r="607" spans="1:10" ht="12.75" customHeight="1">
      <c r="A607" s="172"/>
      <c r="B607" s="183"/>
      <c r="C607" s="183"/>
      <c r="D607" s="183"/>
      <c r="E607" s="183"/>
      <c r="F607" s="183"/>
      <c r="G607" s="183"/>
      <c r="H607" s="183"/>
      <c r="I607" s="183"/>
      <c r="J607" s="184"/>
    </row>
    <row r="608" spans="1:10" ht="12.75" customHeight="1">
      <c r="A608" s="174"/>
      <c r="B608" s="193"/>
      <c r="C608" s="193"/>
      <c r="D608" s="193"/>
      <c r="E608" s="193"/>
      <c r="F608" s="193"/>
      <c r="G608" s="193"/>
      <c r="H608" s="193"/>
      <c r="I608" s="193"/>
      <c r="J608" s="194"/>
    </row>
    <row r="609" spans="1:10" ht="12.75" customHeight="1">
      <c r="A609" s="115"/>
      <c r="B609" s="115"/>
      <c r="C609" s="115"/>
      <c r="D609" s="115"/>
      <c r="E609" s="115"/>
      <c r="F609" s="115"/>
      <c r="G609" s="115"/>
      <c r="H609" s="115"/>
      <c r="I609" s="115"/>
      <c r="J609" s="115"/>
    </row>
    <row r="610" spans="1:10" ht="12.75" customHeight="1">
      <c r="A610" s="229" t="s">
        <v>65</v>
      </c>
      <c r="B610" s="167"/>
      <c r="C610" s="167"/>
      <c r="D610" s="167"/>
      <c r="E610" s="167"/>
      <c r="F610" s="167"/>
      <c r="G610" s="209"/>
      <c r="H610" s="230" t="str">
        <f>'CONTACT INFORMATION'!$A$24</f>
        <v>Los Angeles</v>
      </c>
      <c r="I610" s="167"/>
      <c r="J610" s="168"/>
    </row>
    <row r="611" spans="1:10" ht="12.75" customHeight="1">
      <c r="A611" s="76"/>
      <c r="B611" s="76"/>
      <c r="C611" s="76"/>
      <c r="D611" s="76"/>
      <c r="E611" s="76"/>
      <c r="F611" s="76"/>
      <c r="G611" s="76"/>
      <c r="H611" s="76"/>
      <c r="I611" s="76"/>
      <c r="J611" s="76"/>
    </row>
    <row r="612" spans="1:10" ht="12.75" customHeight="1">
      <c r="A612" s="273" t="s">
        <v>209</v>
      </c>
      <c r="B612" s="167"/>
      <c r="C612" s="167"/>
      <c r="D612" s="167"/>
      <c r="E612" s="167"/>
      <c r="F612" s="167"/>
      <c r="G612" s="167"/>
      <c r="H612" s="167"/>
      <c r="I612" s="167"/>
      <c r="J612" s="168"/>
    </row>
    <row r="613" spans="1:10" ht="12.75" customHeight="1">
      <c r="A613" s="274" t="s">
        <v>140</v>
      </c>
      <c r="B613" s="189"/>
      <c r="C613" s="189"/>
      <c r="D613" s="190"/>
      <c r="E613" s="300" t="s">
        <v>975</v>
      </c>
      <c r="F613" s="295"/>
      <c r="G613" s="295"/>
      <c r="H613" s="295"/>
      <c r="I613" s="295"/>
      <c r="J613" s="296"/>
    </row>
    <row r="614" spans="1:10" ht="12.75" customHeight="1">
      <c r="A614" s="276" t="s">
        <v>163</v>
      </c>
      <c r="B614" s="205"/>
      <c r="C614" s="205"/>
      <c r="D614" s="206"/>
      <c r="E614" s="297"/>
      <c r="F614" s="298"/>
      <c r="G614" s="298"/>
      <c r="H614" s="298"/>
      <c r="I614" s="298"/>
      <c r="J614" s="299"/>
    </row>
    <row r="615" spans="1:10" ht="12.75" customHeight="1">
      <c r="A615" s="260" t="s">
        <v>210</v>
      </c>
      <c r="B615" s="167"/>
      <c r="C615" s="167"/>
      <c r="D615" s="168"/>
      <c r="E615" s="243"/>
      <c r="F615" s="167"/>
      <c r="G615" s="167"/>
      <c r="H615" s="167"/>
      <c r="I615" s="167"/>
      <c r="J615" s="168"/>
    </row>
    <row r="616" spans="1:10" ht="12.75" customHeight="1">
      <c r="A616" s="63"/>
      <c r="B616" s="65"/>
      <c r="C616" s="65"/>
      <c r="D616" s="65"/>
      <c r="E616" s="277" t="s">
        <v>143</v>
      </c>
      <c r="F616" s="193"/>
      <c r="G616" s="277" t="s">
        <v>144</v>
      </c>
      <c r="H616" s="193"/>
      <c r="I616" s="278" t="s">
        <v>145</v>
      </c>
      <c r="J616" s="194"/>
    </row>
    <row r="617" spans="1:10" ht="12.75" customHeight="1">
      <c r="A617" s="242" t="s">
        <v>146</v>
      </c>
      <c r="B617" s="167"/>
      <c r="C617" s="167"/>
      <c r="D617" s="168"/>
      <c r="E617" s="261"/>
      <c r="F617" s="168"/>
      <c r="G617" s="261"/>
      <c r="H617" s="168"/>
      <c r="I617" s="262"/>
      <c r="J617" s="168"/>
    </row>
    <row r="618" spans="1:10" ht="12.75" customHeight="1">
      <c r="A618" s="263" t="s">
        <v>147</v>
      </c>
      <c r="B618" s="167"/>
      <c r="C618" s="167"/>
      <c r="D618" s="168"/>
      <c r="E618" s="264"/>
      <c r="F618" s="168"/>
      <c r="G618" s="279"/>
      <c r="H618" s="168"/>
      <c r="I618" s="280"/>
      <c r="J618" s="168"/>
    </row>
    <row r="619" spans="1:10" ht="12.75" customHeight="1">
      <c r="A619" s="242" t="s">
        <v>148</v>
      </c>
      <c r="B619" s="167"/>
      <c r="C619" s="167"/>
      <c r="D619" s="168"/>
      <c r="E619" s="261">
        <v>551.34</v>
      </c>
      <c r="F619" s="168"/>
      <c r="G619" s="261"/>
      <c r="H619" s="168"/>
      <c r="I619" s="262"/>
      <c r="J619" s="168"/>
    </row>
    <row r="620" spans="1:10" ht="12.75" customHeight="1">
      <c r="A620" s="263" t="s">
        <v>149</v>
      </c>
      <c r="B620" s="167"/>
      <c r="C620" s="167"/>
      <c r="D620" s="168"/>
      <c r="E620" s="264">
        <v>41788.769999999997</v>
      </c>
      <c r="F620" s="168"/>
      <c r="G620" s="279"/>
      <c r="H620" s="168"/>
      <c r="I620" s="280"/>
      <c r="J620" s="168"/>
    </row>
    <row r="621" spans="1:10" ht="12.75" customHeight="1">
      <c r="A621" s="242" t="s">
        <v>150</v>
      </c>
      <c r="B621" s="167"/>
      <c r="C621" s="167"/>
      <c r="D621" s="168"/>
      <c r="E621" s="261"/>
      <c r="F621" s="168"/>
      <c r="G621" s="261"/>
      <c r="H621" s="168"/>
      <c r="I621" s="262"/>
      <c r="J621" s="168"/>
    </row>
    <row r="622" spans="1:10" ht="12.75" customHeight="1">
      <c r="A622" s="263" t="s">
        <v>151</v>
      </c>
      <c r="B622" s="167"/>
      <c r="C622" s="167"/>
      <c r="D622" s="168"/>
      <c r="E622" s="264">
        <v>158.02000000000001</v>
      </c>
      <c r="F622" s="168"/>
      <c r="G622" s="279"/>
      <c r="H622" s="168"/>
      <c r="I622" s="280"/>
      <c r="J622" s="168"/>
    </row>
    <row r="623" spans="1:10" ht="12.75" customHeight="1">
      <c r="A623" s="242" t="s">
        <v>152</v>
      </c>
      <c r="B623" s="167"/>
      <c r="C623" s="167"/>
      <c r="D623" s="168"/>
      <c r="E623" s="283"/>
      <c r="F623" s="168"/>
      <c r="G623" s="283"/>
      <c r="H623" s="168"/>
      <c r="I623" s="284"/>
      <c r="J623" s="168"/>
    </row>
    <row r="624" spans="1:10" ht="12.75" customHeight="1">
      <c r="A624" s="291" t="s">
        <v>960</v>
      </c>
      <c r="B624" s="292"/>
      <c r="C624" s="292"/>
      <c r="D624" s="293"/>
      <c r="E624" s="264">
        <v>262.66000000000003</v>
      </c>
      <c r="F624" s="168"/>
      <c r="G624" s="279"/>
      <c r="H624" s="168"/>
      <c r="I624" s="279"/>
      <c r="J624" s="168"/>
    </row>
    <row r="625" spans="1:10" ht="12.75" customHeight="1">
      <c r="A625" s="285"/>
      <c r="B625" s="167"/>
      <c r="C625" s="167"/>
      <c r="D625" s="168"/>
      <c r="E625" s="264"/>
      <c r="F625" s="168"/>
      <c r="G625" s="279"/>
      <c r="H625" s="168"/>
      <c r="I625" s="279"/>
      <c r="J625" s="168"/>
    </row>
    <row r="626" spans="1:10" ht="12.75" customHeight="1">
      <c r="A626" s="285"/>
      <c r="B626" s="167"/>
      <c r="C626" s="167"/>
      <c r="D626" s="168"/>
      <c r="E626" s="264"/>
      <c r="F626" s="168"/>
      <c r="G626" s="279"/>
      <c r="H626" s="168"/>
      <c r="I626" s="279"/>
      <c r="J626" s="168"/>
    </row>
    <row r="627" spans="1:10" ht="12.75" customHeight="1">
      <c r="A627" s="244" t="s">
        <v>153</v>
      </c>
      <c r="B627" s="167"/>
      <c r="C627" s="167"/>
      <c r="D627" s="168"/>
      <c r="E627" s="286">
        <f>SUM(E617:E626)</f>
        <v>42760.789999999994</v>
      </c>
      <c r="F627" s="168"/>
      <c r="G627" s="286">
        <f>SUM(G617:G626)</f>
        <v>0</v>
      </c>
      <c r="H627" s="168"/>
      <c r="I627" s="286">
        <f>SUM(I617:I626)</f>
        <v>0</v>
      </c>
      <c r="J627" s="168"/>
    </row>
    <row r="628" spans="1:10" ht="12.75" customHeight="1">
      <c r="A628" s="287" t="s">
        <v>154</v>
      </c>
      <c r="B628" s="189"/>
      <c r="C628" s="189"/>
      <c r="D628" s="189"/>
      <c r="E628" s="189"/>
      <c r="F628" s="189"/>
      <c r="G628" s="189"/>
      <c r="H628" s="189"/>
      <c r="I628" s="189"/>
      <c r="J628" s="190"/>
    </row>
    <row r="629" spans="1:10" ht="12.75" customHeight="1">
      <c r="A629" s="288" t="s">
        <v>155</v>
      </c>
      <c r="B629" s="197"/>
      <c r="C629" s="197"/>
      <c r="D629" s="197"/>
      <c r="E629" s="197"/>
      <c r="F629" s="197"/>
      <c r="G629" s="197"/>
      <c r="H629" s="197"/>
      <c r="I629" s="197"/>
      <c r="J629" s="198"/>
    </row>
    <row r="630" spans="1:10" ht="12.75" customHeight="1">
      <c r="A630" s="288" t="s">
        <v>156</v>
      </c>
      <c r="B630" s="197"/>
      <c r="C630" s="197"/>
      <c r="D630" s="197"/>
      <c r="E630" s="197"/>
      <c r="F630" s="197"/>
      <c r="G630" s="197"/>
      <c r="H630" s="197"/>
      <c r="I630" s="197"/>
      <c r="J630" s="198"/>
    </row>
    <row r="631" spans="1:10" ht="12.75" customHeight="1">
      <c r="A631" s="281" t="s">
        <v>157</v>
      </c>
      <c r="B631" s="205"/>
      <c r="C631" s="205"/>
      <c r="D631" s="205"/>
      <c r="E631" s="205"/>
      <c r="F631" s="205"/>
      <c r="G631" s="205"/>
      <c r="H631" s="205"/>
      <c r="I631" s="205"/>
      <c r="J631" s="206"/>
    </row>
    <row r="632" spans="1:10" ht="12.75" customHeight="1">
      <c r="A632" s="282" t="s">
        <v>1028</v>
      </c>
      <c r="B632" s="177"/>
      <c r="C632" s="177"/>
      <c r="D632" s="177"/>
      <c r="E632" s="177"/>
      <c r="F632" s="177"/>
      <c r="G632" s="177"/>
      <c r="H632" s="177"/>
      <c r="I632" s="177"/>
      <c r="J632" s="178"/>
    </row>
    <row r="633" spans="1:10" ht="12.75" customHeight="1">
      <c r="A633" s="172"/>
      <c r="B633" s="183"/>
      <c r="C633" s="183"/>
      <c r="D633" s="183"/>
      <c r="E633" s="183"/>
      <c r="F633" s="183"/>
      <c r="G633" s="183"/>
      <c r="H633" s="183"/>
      <c r="I633" s="183"/>
      <c r="J633" s="184"/>
    </row>
    <row r="634" spans="1:10" ht="12.75" customHeight="1">
      <c r="A634" s="172"/>
      <c r="B634" s="183"/>
      <c r="C634" s="183"/>
      <c r="D634" s="183"/>
      <c r="E634" s="183"/>
      <c r="F634" s="183"/>
      <c r="G634" s="183"/>
      <c r="H634" s="183"/>
      <c r="I634" s="183"/>
      <c r="J634" s="184"/>
    </row>
    <row r="635" spans="1:10" ht="12.75" customHeight="1">
      <c r="A635" s="172"/>
      <c r="B635" s="183"/>
      <c r="C635" s="183"/>
      <c r="D635" s="183"/>
      <c r="E635" s="183"/>
      <c r="F635" s="183"/>
      <c r="G635" s="183"/>
      <c r="H635" s="183"/>
      <c r="I635" s="183"/>
      <c r="J635" s="184"/>
    </row>
    <row r="636" spans="1:10" ht="12.75" customHeight="1">
      <c r="A636" s="172"/>
      <c r="B636" s="183"/>
      <c r="C636" s="183"/>
      <c r="D636" s="183"/>
      <c r="E636" s="183"/>
      <c r="F636" s="183"/>
      <c r="G636" s="183"/>
      <c r="H636" s="183"/>
      <c r="I636" s="183"/>
      <c r="J636" s="184"/>
    </row>
    <row r="637" spans="1:10" ht="12.75" customHeight="1">
      <c r="A637" s="172"/>
      <c r="B637" s="183"/>
      <c r="C637" s="183"/>
      <c r="D637" s="183"/>
      <c r="E637" s="183"/>
      <c r="F637" s="183"/>
      <c r="G637" s="183"/>
      <c r="H637" s="183"/>
      <c r="I637" s="183"/>
      <c r="J637" s="184"/>
    </row>
    <row r="638" spans="1:10" ht="12.75" customHeight="1">
      <c r="A638" s="172"/>
      <c r="B638" s="183"/>
      <c r="C638" s="183"/>
      <c r="D638" s="183"/>
      <c r="E638" s="183"/>
      <c r="F638" s="183"/>
      <c r="G638" s="183"/>
      <c r="H638" s="183"/>
      <c r="I638" s="183"/>
      <c r="J638" s="184"/>
    </row>
    <row r="639" spans="1:10" ht="12.75" customHeight="1">
      <c r="A639" s="172"/>
      <c r="B639" s="183"/>
      <c r="C639" s="183"/>
      <c r="D639" s="183"/>
      <c r="E639" s="183"/>
      <c r="F639" s="183"/>
      <c r="G639" s="183"/>
      <c r="H639" s="183"/>
      <c r="I639" s="183"/>
      <c r="J639" s="184"/>
    </row>
    <row r="640" spans="1:10" ht="12.75" customHeight="1">
      <c r="A640" s="172"/>
      <c r="B640" s="183"/>
      <c r="C640" s="183"/>
      <c r="D640" s="183"/>
      <c r="E640" s="183"/>
      <c r="F640" s="183"/>
      <c r="G640" s="183"/>
      <c r="H640" s="183"/>
      <c r="I640" s="183"/>
      <c r="J640" s="184"/>
    </row>
    <row r="641" spans="1:10" ht="12.75" customHeight="1">
      <c r="A641" s="172"/>
      <c r="B641" s="183"/>
      <c r="C641" s="183"/>
      <c r="D641" s="183"/>
      <c r="E641" s="183"/>
      <c r="F641" s="183"/>
      <c r="G641" s="183"/>
      <c r="H641" s="183"/>
      <c r="I641" s="183"/>
      <c r="J641" s="184"/>
    </row>
    <row r="642" spans="1:10" ht="12.75" customHeight="1">
      <c r="A642" s="172"/>
      <c r="B642" s="183"/>
      <c r="C642" s="183"/>
      <c r="D642" s="183"/>
      <c r="E642" s="183"/>
      <c r="F642" s="183"/>
      <c r="G642" s="183"/>
      <c r="H642" s="183"/>
      <c r="I642" s="183"/>
      <c r="J642" s="184"/>
    </row>
    <row r="643" spans="1:10" ht="12.75" customHeight="1">
      <c r="A643" s="172"/>
      <c r="B643" s="183"/>
      <c r="C643" s="183"/>
      <c r="D643" s="183"/>
      <c r="E643" s="183"/>
      <c r="F643" s="183"/>
      <c r="G643" s="183"/>
      <c r="H643" s="183"/>
      <c r="I643" s="183"/>
      <c r="J643" s="184"/>
    </row>
    <row r="644" spans="1:10" ht="12.75" customHeight="1">
      <c r="A644" s="172"/>
      <c r="B644" s="183"/>
      <c r="C644" s="183"/>
      <c r="D644" s="183"/>
      <c r="E644" s="183"/>
      <c r="F644" s="183"/>
      <c r="G644" s="183"/>
      <c r="H644" s="183"/>
      <c r="I644" s="183"/>
      <c r="J644" s="184"/>
    </row>
    <row r="645" spans="1:10" ht="12.75" customHeight="1">
      <c r="A645" s="172"/>
      <c r="B645" s="183"/>
      <c r="C645" s="183"/>
      <c r="D645" s="183"/>
      <c r="E645" s="183"/>
      <c r="F645" s="183"/>
      <c r="G645" s="183"/>
      <c r="H645" s="183"/>
      <c r="I645" s="183"/>
      <c r="J645" s="184"/>
    </row>
    <row r="646" spans="1:10" ht="12.75" customHeight="1">
      <c r="A646" s="172"/>
      <c r="B646" s="183"/>
      <c r="C646" s="183"/>
      <c r="D646" s="183"/>
      <c r="E646" s="183"/>
      <c r="F646" s="183"/>
      <c r="G646" s="183"/>
      <c r="H646" s="183"/>
      <c r="I646" s="183"/>
      <c r="J646" s="184"/>
    </row>
    <row r="647" spans="1:10" ht="12.75" customHeight="1">
      <c r="A647" s="172"/>
      <c r="B647" s="183"/>
      <c r="C647" s="183"/>
      <c r="D647" s="183"/>
      <c r="E647" s="183"/>
      <c r="F647" s="183"/>
      <c r="G647" s="183"/>
      <c r="H647" s="183"/>
      <c r="I647" s="183"/>
      <c r="J647" s="184"/>
    </row>
    <row r="648" spans="1:10" ht="12.75" customHeight="1">
      <c r="A648" s="172"/>
      <c r="B648" s="183"/>
      <c r="C648" s="183"/>
      <c r="D648" s="183"/>
      <c r="E648" s="183"/>
      <c r="F648" s="183"/>
      <c r="G648" s="183"/>
      <c r="H648" s="183"/>
      <c r="I648" s="183"/>
      <c r="J648" s="184"/>
    </row>
    <row r="649" spans="1:10" ht="12.75" customHeight="1">
      <c r="A649" s="172"/>
      <c r="B649" s="183"/>
      <c r="C649" s="183"/>
      <c r="D649" s="183"/>
      <c r="E649" s="183"/>
      <c r="F649" s="183"/>
      <c r="G649" s="183"/>
      <c r="H649" s="183"/>
      <c r="I649" s="183"/>
      <c r="J649" s="184"/>
    </row>
    <row r="650" spans="1:10" ht="12.75" customHeight="1">
      <c r="A650" s="172"/>
      <c r="B650" s="183"/>
      <c r="C650" s="183"/>
      <c r="D650" s="183"/>
      <c r="E650" s="183"/>
      <c r="F650" s="183"/>
      <c r="G650" s="183"/>
      <c r="H650" s="183"/>
      <c r="I650" s="183"/>
      <c r="J650" s="184"/>
    </row>
    <row r="651" spans="1:10" ht="12.75" customHeight="1">
      <c r="A651" s="172"/>
      <c r="B651" s="183"/>
      <c r="C651" s="183"/>
      <c r="D651" s="183"/>
      <c r="E651" s="183"/>
      <c r="F651" s="183"/>
      <c r="G651" s="183"/>
      <c r="H651" s="183"/>
      <c r="I651" s="183"/>
      <c r="J651" s="184"/>
    </row>
    <row r="652" spans="1:10" ht="12.75" customHeight="1">
      <c r="A652" s="172"/>
      <c r="B652" s="183"/>
      <c r="C652" s="183"/>
      <c r="D652" s="183"/>
      <c r="E652" s="183"/>
      <c r="F652" s="183"/>
      <c r="G652" s="183"/>
      <c r="H652" s="183"/>
      <c r="I652" s="183"/>
      <c r="J652" s="184"/>
    </row>
    <row r="653" spans="1:10" ht="12.75" customHeight="1">
      <c r="A653" s="172"/>
      <c r="B653" s="183"/>
      <c r="C653" s="183"/>
      <c r="D653" s="183"/>
      <c r="E653" s="183"/>
      <c r="F653" s="183"/>
      <c r="G653" s="183"/>
      <c r="H653" s="183"/>
      <c r="I653" s="183"/>
      <c r="J653" s="184"/>
    </row>
    <row r="654" spans="1:10" ht="12.75" customHeight="1">
      <c r="A654" s="172"/>
      <c r="B654" s="183"/>
      <c r="C654" s="183"/>
      <c r="D654" s="183"/>
      <c r="E654" s="183"/>
      <c r="F654" s="183"/>
      <c r="G654" s="183"/>
      <c r="H654" s="183"/>
      <c r="I654" s="183"/>
      <c r="J654" s="184"/>
    </row>
    <row r="655" spans="1:10" ht="12.75" customHeight="1">
      <c r="A655" s="172"/>
      <c r="B655" s="183"/>
      <c r="C655" s="183"/>
      <c r="D655" s="183"/>
      <c r="E655" s="183"/>
      <c r="F655" s="183"/>
      <c r="G655" s="183"/>
      <c r="H655" s="183"/>
      <c r="I655" s="183"/>
      <c r="J655" s="184"/>
    </row>
    <row r="656" spans="1:10" ht="12.75" customHeight="1">
      <c r="A656" s="172"/>
      <c r="B656" s="183"/>
      <c r="C656" s="183"/>
      <c r="D656" s="183"/>
      <c r="E656" s="183"/>
      <c r="F656" s="183"/>
      <c r="G656" s="183"/>
      <c r="H656" s="183"/>
      <c r="I656" s="183"/>
      <c r="J656" s="184"/>
    </row>
    <row r="657" spans="1:10" ht="12.75" customHeight="1">
      <c r="A657" s="172"/>
      <c r="B657" s="183"/>
      <c r="C657" s="183"/>
      <c r="D657" s="183"/>
      <c r="E657" s="183"/>
      <c r="F657" s="183"/>
      <c r="G657" s="183"/>
      <c r="H657" s="183"/>
      <c r="I657" s="183"/>
      <c r="J657" s="184"/>
    </row>
    <row r="658" spans="1:10" ht="12.75" customHeight="1">
      <c r="A658" s="172"/>
      <c r="B658" s="183"/>
      <c r="C658" s="183"/>
      <c r="D658" s="183"/>
      <c r="E658" s="183"/>
      <c r="F658" s="183"/>
      <c r="G658" s="183"/>
      <c r="H658" s="183"/>
      <c r="I658" s="183"/>
      <c r="J658" s="184"/>
    </row>
    <row r="659" spans="1:10" ht="12.75" customHeight="1">
      <c r="A659" s="172"/>
      <c r="B659" s="183"/>
      <c r="C659" s="183"/>
      <c r="D659" s="183"/>
      <c r="E659" s="183"/>
      <c r="F659" s="183"/>
      <c r="G659" s="183"/>
      <c r="H659" s="183"/>
      <c r="I659" s="183"/>
      <c r="J659" s="184"/>
    </row>
    <row r="660" spans="1:10" ht="12.75" customHeight="1">
      <c r="A660" s="172"/>
      <c r="B660" s="183"/>
      <c r="C660" s="183"/>
      <c r="D660" s="183"/>
      <c r="E660" s="183"/>
      <c r="F660" s="183"/>
      <c r="G660" s="183"/>
      <c r="H660" s="183"/>
      <c r="I660" s="183"/>
      <c r="J660" s="184"/>
    </row>
    <row r="661" spans="1:10" ht="12.75" customHeight="1">
      <c r="A661" s="172"/>
      <c r="B661" s="183"/>
      <c r="C661" s="183"/>
      <c r="D661" s="183"/>
      <c r="E661" s="183"/>
      <c r="F661" s="183"/>
      <c r="G661" s="183"/>
      <c r="H661" s="183"/>
      <c r="I661" s="183"/>
      <c r="J661" s="184"/>
    </row>
    <row r="662" spans="1:10" ht="12.75" customHeight="1">
      <c r="A662" s="174"/>
      <c r="B662" s="193"/>
      <c r="C662" s="193"/>
      <c r="D662" s="193"/>
      <c r="E662" s="193"/>
      <c r="F662" s="193"/>
      <c r="G662" s="193"/>
      <c r="H662" s="193"/>
      <c r="I662" s="193"/>
      <c r="J662" s="194"/>
    </row>
    <row r="663" spans="1:10" ht="12.75" customHeight="1">
      <c r="A663" s="115"/>
      <c r="B663" s="115"/>
      <c r="C663" s="115"/>
      <c r="D663" s="115"/>
      <c r="E663" s="115"/>
      <c r="F663" s="115"/>
      <c r="G663" s="115"/>
      <c r="H663" s="115"/>
      <c r="I663" s="115"/>
      <c r="J663" s="115"/>
    </row>
    <row r="664" spans="1:10" ht="12.75" customHeight="1">
      <c r="A664" s="229" t="s">
        <v>65</v>
      </c>
      <c r="B664" s="167"/>
      <c r="C664" s="167"/>
      <c r="D664" s="167"/>
      <c r="E664" s="167"/>
      <c r="F664" s="167"/>
      <c r="G664" s="209"/>
      <c r="H664" s="230" t="str">
        <f>'CONTACT INFORMATION'!$A$24</f>
        <v>Los Angeles</v>
      </c>
      <c r="I664" s="167"/>
      <c r="J664" s="168"/>
    </row>
    <row r="665" spans="1:10" ht="12.75" customHeight="1">
      <c r="A665" s="76"/>
      <c r="B665" s="76"/>
      <c r="C665" s="76"/>
      <c r="D665" s="76"/>
      <c r="E665" s="76"/>
      <c r="F665" s="76"/>
      <c r="G665" s="76"/>
      <c r="H665" s="76"/>
      <c r="I665" s="76"/>
      <c r="J665" s="76"/>
    </row>
    <row r="666" spans="1:10" ht="12.75" customHeight="1">
      <c r="A666" s="273" t="s">
        <v>211</v>
      </c>
      <c r="B666" s="167"/>
      <c r="C666" s="167"/>
      <c r="D666" s="167"/>
      <c r="E666" s="167"/>
      <c r="F666" s="167"/>
      <c r="G666" s="167"/>
      <c r="H666" s="167"/>
      <c r="I666" s="167"/>
      <c r="J666" s="168"/>
    </row>
    <row r="667" spans="1:10" ht="12.75" customHeight="1">
      <c r="A667" s="274" t="s">
        <v>140</v>
      </c>
      <c r="B667" s="189"/>
      <c r="C667" s="189"/>
      <c r="D667" s="190"/>
      <c r="E667" s="300" t="s">
        <v>976</v>
      </c>
      <c r="F667" s="295"/>
      <c r="G667" s="295"/>
      <c r="H667" s="295"/>
      <c r="I667" s="295"/>
      <c r="J667" s="296"/>
    </row>
    <row r="668" spans="1:10" ht="12.75" customHeight="1">
      <c r="A668" s="276" t="s">
        <v>163</v>
      </c>
      <c r="B668" s="205"/>
      <c r="C668" s="205"/>
      <c r="D668" s="206"/>
      <c r="E668" s="297"/>
      <c r="F668" s="298"/>
      <c r="G668" s="298"/>
      <c r="H668" s="298"/>
      <c r="I668" s="298"/>
      <c r="J668" s="299"/>
    </row>
    <row r="669" spans="1:10" ht="12.75" customHeight="1">
      <c r="A669" s="260" t="s">
        <v>212</v>
      </c>
      <c r="B669" s="167"/>
      <c r="C669" s="167"/>
      <c r="D669" s="168"/>
      <c r="E669" s="243"/>
      <c r="F669" s="167"/>
      <c r="G669" s="167"/>
      <c r="H669" s="167"/>
      <c r="I669" s="167"/>
      <c r="J669" s="168"/>
    </row>
    <row r="670" spans="1:10" ht="12.75" customHeight="1">
      <c r="A670" s="63"/>
      <c r="B670" s="65"/>
      <c r="C670" s="65"/>
      <c r="D670" s="65"/>
      <c r="E670" s="277" t="s">
        <v>143</v>
      </c>
      <c r="F670" s="193"/>
      <c r="G670" s="277" t="s">
        <v>144</v>
      </c>
      <c r="H670" s="193"/>
      <c r="I670" s="278" t="s">
        <v>145</v>
      </c>
      <c r="J670" s="194"/>
    </row>
    <row r="671" spans="1:10" ht="12.75" customHeight="1">
      <c r="A671" s="242" t="s">
        <v>146</v>
      </c>
      <c r="B671" s="167"/>
      <c r="C671" s="167"/>
      <c r="D671" s="168"/>
      <c r="E671" s="261"/>
      <c r="F671" s="168"/>
      <c r="G671" s="261"/>
      <c r="H671" s="168"/>
      <c r="I671" s="262"/>
      <c r="J671" s="168"/>
    </row>
    <row r="672" spans="1:10" ht="12.75" customHeight="1">
      <c r="A672" s="263" t="s">
        <v>147</v>
      </c>
      <c r="B672" s="167"/>
      <c r="C672" s="167"/>
      <c r="D672" s="168"/>
      <c r="E672" s="264">
        <v>109622.45</v>
      </c>
      <c r="F672" s="168"/>
      <c r="G672" s="279"/>
      <c r="H672" s="168"/>
      <c r="I672" s="280"/>
      <c r="J672" s="168"/>
    </row>
    <row r="673" spans="1:10" ht="12.75" customHeight="1">
      <c r="A673" s="242" t="s">
        <v>148</v>
      </c>
      <c r="B673" s="167"/>
      <c r="C673" s="167"/>
      <c r="D673" s="168"/>
      <c r="E673" s="261">
        <v>10932.61</v>
      </c>
      <c r="F673" s="168"/>
      <c r="G673" s="261"/>
      <c r="H673" s="168"/>
      <c r="I673" s="262"/>
      <c r="J673" s="168"/>
    </row>
    <row r="674" spans="1:10" ht="12.75" customHeight="1">
      <c r="A674" s="263" t="s">
        <v>149</v>
      </c>
      <c r="B674" s="167"/>
      <c r="C674" s="167"/>
      <c r="D674" s="168"/>
      <c r="E674" s="264">
        <v>718995.49999999988</v>
      </c>
      <c r="F674" s="168"/>
      <c r="G674" s="279"/>
      <c r="H674" s="168"/>
      <c r="I674" s="280"/>
      <c r="J674" s="168"/>
    </row>
    <row r="675" spans="1:10" ht="12.75" customHeight="1">
      <c r="A675" s="242" t="s">
        <v>150</v>
      </c>
      <c r="B675" s="167"/>
      <c r="C675" s="167"/>
      <c r="D675" s="168"/>
      <c r="E675" s="261"/>
      <c r="F675" s="168"/>
      <c r="G675" s="261"/>
      <c r="H675" s="168"/>
      <c r="I675" s="262"/>
      <c r="J675" s="168"/>
    </row>
    <row r="676" spans="1:10" ht="12.75" customHeight="1">
      <c r="A676" s="263" t="s">
        <v>151</v>
      </c>
      <c r="B676" s="167"/>
      <c r="C676" s="167"/>
      <c r="D676" s="168"/>
      <c r="E676" s="264">
        <v>3134.09</v>
      </c>
      <c r="F676" s="168"/>
      <c r="G676" s="279"/>
      <c r="H676" s="168"/>
      <c r="I676" s="280"/>
      <c r="J676" s="168"/>
    </row>
    <row r="677" spans="1:10" ht="12.75" customHeight="1">
      <c r="A677" s="242" t="s">
        <v>152</v>
      </c>
      <c r="B677" s="167"/>
      <c r="C677" s="167"/>
      <c r="D677" s="168"/>
      <c r="E677" s="283"/>
      <c r="F677" s="168"/>
      <c r="G677" s="283"/>
      <c r="H677" s="168"/>
      <c r="I677" s="284"/>
      <c r="J677" s="168"/>
    </row>
    <row r="678" spans="1:10" ht="12.75" customHeight="1">
      <c r="A678" s="291" t="s">
        <v>960</v>
      </c>
      <c r="B678" s="292"/>
      <c r="C678" s="292"/>
      <c r="D678" s="293"/>
      <c r="E678" s="264">
        <v>5208.29</v>
      </c>
      <c r="F678" s="168"/>
      <c r="G678" s="279"/>
      <c r="H678" s="168"/>
      <c r="I678" s="279"/>
      <c r="J678" s="168"/>
    </row>
    <row r="679" spans="1:10" ht="12.75" customHeight="1">
      <c r="A679" s="285"/>
      <c r="B679" s="167"/>
      <c r="C679" s="167"/>
      <c r="D679" s="168"/>
      <c r="E679" s="264"/>
      <c r="F679" s="168"/>
      <c r="G679" s="279"/>
      <c r="H679" s="168"/>
      <c r="I679" s="279"/>
      <c r="J679" s="168"/>
    </row>
    <row r="680" spans="1:10" ht="12.75" customHeight="1">
      <c r="A680" s="285"/>
      <c r="B680" s="167"/>
      <c r="C680" s="167"/>
      <c r="D680" s="168"/>
      <c r="E680" s="264"/>
      <c r="F680" s="168"/>
      <c r="G680" s="279"/>
      <c r="H680" s="168"/>
      <c r="I680" s="279"/>
      <c r="J680" s="168"/>
    </row>
    <row r="681" spans="1:10" ht="12.75" customHeight="1">
      <c r="A681" s="244" t="s">
        <v>153</v>
      </c>
      <c r="B681" s="167"/>
      <c r="C681" s="167"/>
      <c r="D681" s="168"/>
      <c r="E681" s="286">
        <f>SUM(E671:E680)</f>
        <v>847892.93999999983</v>
      </c>
      <c r="F681" s="168"/>
      <c r="G681" s="286">
        <f>SUM(G671:G680)</f>
        <v>0</v>
      </c>
      <c r="H681" s="168"/>
      <c r="I681" s="286">
        <f>SUM(I671:I680)</f>
        <v>0</v>
      </c>
      <c r="J681" s="168"/>
    </row>
    <row r="682" spans="1:10" ht="12.75" customHeight="1">
      <c r="A682" s="287" t="s">
        <v>154</v>
      </c>
      <c r="B682" s="189"/>
      <c r="C682" s="189"/>
      <c r="D682" s="189"/>
      <c r="E682" s="189"/>
      <c r="F682" s="189"/>
      <c r="G682" s="189"/>
      <c r="H682" s="189"/>
      <c r="I682" s="189"/>
      <c r="J682" s="190"/>
    </row>
    <row r="683" spans="1:10" ht="12.75" customHeight="1">
      <c r="A683" s="288" t="s">
        <v>155</v>
      </c>
      <c r="B683" s="197"/>
      <c r="C683" s="197"/>
      <c r="D683" s="197"/>
      <c r="E683" s="197"/>
      <c r="F683" s="197"/>
      <c r="G683" s="197"/>
      <c r="H683" s="197"/>
      <c r="I683" s="197"/>
      <c r="J683" s="198"/>
    </row>
    <row r="684" spans="1:10" ht="12.75" customHeight="1">
      <c r="A684" s="288" t="s">
        <v>156</v>
      </c>
      <c r="B684" s="197"/>
      <c r="C684" s="197"/>
      <c r="D684" s="197"/>
      <c r="E684" s="197"/>
      <c r="F684" s="197"/>
      <c r="G684" s="197"/>
      <c r="H684" s="197"/>
      <c r="I684" s="197"/>
      <c r="J684" s="198"/>
    </row>
    <row r="685" spans="1:10" ht="12.75" customHeight="1">
      <c r="A685" s="281" t="s">
        <v>157</v>
      </c>
      <c r="B685" s="205"/>
      <c r="C685" s="205"/>
      <c r="D685" s="205"/>
      <c r="E685" s="205"/>
      <c r="F685" s="205"/>
      <c r="G685" s="205"/>
      <c r="H685" s="205"/>
      <c r="I685" s="205"/>
      <c r="J685" s="206"/>
    </row>
    <row r="686" spans="1:10" ht="12.75" customHeight="1">
      <c r="A686" s="282" t="s">
        <v>1045</v>
      </c>
      <c r="B686" s="177"/>
      <c r="C686" s="177"/>
      <c r="D686" s="177"/>
      <c r="E686" s="177"/>
      <c r="F686" s="177"/>
      <c r="G686" s="177"/>
      <c r="H686" s="177"/>
      <c r="I686" s="177"/>
      <c r="J686" s="178"/>
    </row>
    <row r="687" spans="1:10" ht="12.75" customHeight="1">
      <c r="A687" s="172"/>
      <c r="B687" s="183"/>
      <c r="C687" s="183"/>
      <c r="D687" s="183"/>
      <c r="E687" s="183"/>
      <c r="F687" s="183"/>
      <c r="G687" s="183"/>
      <c r="H687" s="183"/>
      <c r="I687" s="183"/>
      <c r="J687" s="184"/>
    </row>
    <row r="688" spans="1:10" ht="12.75" customHeight="1">
      <c r="A688" s="172"/>
      <c r="B688" s="183"/>
      <c r="C688" s="183"/>
      <c r="D688" s="183"/>
      <c r="E688" s="183"/>
      <c r="F688" s="183"/>
      <c r="G688" s="183"/>
      <c r="H688" s="183"/>
      <c r="I688" s="183"/>
      <c r="J688" s="184"/>
    </row>
    <row r="689" spans="1:10" ht="12.75" customHeight="1">
      <c r="A689" s="172"/>
      <c r="B689" s="183"/>
      <c r="C689" s="183"/>
      <c r="D689" s="183"/>
      <c r="E689" s="183"/>
      <c r="F689" s="183"/>
      <c r="G689" s="183"/>
      <c r="H689" s="183"/>
      <c r="I689" s="183"/>
      <c r="J689" s="184"/>
    </row>
    <row r="690" spans="1:10" ht="12.75" customHeight="1">
      <c r="A690" s="172"/>
      <c r="B690" s="183"/>
      <c r="C690" s="183"/>
      <c r="D690" s="183"/>
      <c r="E690" s="183"/>
      <c r="F690" s="183"/>
      <c r="G690" s="183"/>
      <c r="H690" s="183"/>
      <c r="I690" s="183"/>
      <c r="J690" s="184"/>
    </row>
    <row r="691" spans="1:10" ht="12.75" customHeight="1">
      <c r="A691" s="172"/>
      <c r="B691" s="183"/>
      <c r="C691" s="183"/>
      <c r="D691" s="183"/>
      <c r="E691" s="183"/>
      <c r="F691" s="183"/>
      <c r="G691" s="183"/>
      <c r="H691" s="183"/>
      <c r="I691" s="183"/>
      <c r="J691" s="184"/>
    </row>
    <row r="692" spans="1:10" ht="12.75" customHeight="1">
      <c r="A692" s="172"/>
      <c r="B692" s="183"/>
      <c r="C692" s="183"/>
      <c r="D692" s="183"/>
      <c r="E692" s="183"/>
      <c r="F692" s="183"/>
      <c r="G692" s="183"/>
      <c r="H692" s="183"/>
      <c r="I692" s="183"/>
      <c r="J692" s="184"/>
    </row>
    <row r="693" spans="1:10" ht="12.75" customHeight="1">
      <c r="A693" s="172"/>
      <c r="B693" s="183"/>
      <c r="C693" s="183"/>
      <c r="D693" s="183"/>
      <c r="E693" s="183"/>
      <c r="F693" s="183"/>
      <c r="G693" s="183"/>
      <c r="H693" s="183"/>
      <c r="I693" s="183"/>
      <c r="J693" s="184"/>
    </row>
    <row r="694" spans="1:10" ht="12.75" customHeight="1">
      <c r="A694" s="172"/>
      <c r="B694" s="183"/>
      <c r="C694" s="183"/>
      <c r="D694" s="183"/>
      <c r="E694" s="183"/>
      <c r="F694" s="183"/>
      <c r="G694" s="183"/>
      <c r="H694" s="183"/>
      <c r="I694" s="183"/>
      <c r="J694" s="184"/>
    </row>
    <row r="695" spans="1:10" ht="12.75" customHeight="1">
      <c r="A695" s="172"/>
      <c r="B695" s="183"/>
      <c r="C695" s="183"/>
      <c r="D695" s="183"/>
      <c r="E695" s="183"/>
      <c r="F695" s="183"/>
      <c r="G695" s="183"/>
      <c r="H695" s="183"/>
      <c r="I695" s="183"/>
      <c r="J695" s="184"/>
    </row>
    <row r="696" spans="1:10" ht="12.75" customHeight="1">
      <c r="A696" s="172"/>
      <c r="B696" s="183"/>
      <c r="C696" s="183"/>
      <c r="D696" s="183"/>
      <c r="E696" s="183"/>
      <c r="F696" s="183"/>
      <c r="G696" s="183"/>
      <c r="H696" s="183"/>
      <c r="I696" s="183"/>
      <c r="J696" s="184"/>
    </row>
    <row r="697" spans="1:10" ht="12.75" customHeight="1">
      <c r="A697" s="172"/>
      <c r="B697" s="183"/>
      <c r="C697" s="183"/>
      <c r="D697" s="183"/>
      <c r="E697" s="183"/>
      <c r="F697" s="183"/>
      <c r="G697" s="183"/>
      <c r="H697" s="183"/>
      <c r="I697" s="183"/>
      <c r="J697" s="184"/>
    </row>
    <row r="698" spans="1:10" ht="12.75" customHeight="1">
      <c r="A698" s="172"/>
      <c r="B698" s="183"/>
      <c r="C698" s="183"/>
      <c r="D698" s="183"/>
      <c r="E698" s="183"/>
      <c r="F698" s="183"/>
      <c r="G698" s="183"/>
      <c r="H698" s="183"/>
      <c r="I698" s="183"/>
      <c r="J698" s="184"/>
    </row>
    <row r="699" spans="1:10" ht="12.75" customHeight="1">
      <c r="A699" s="172"/>
      <c r="B699" s="183"/>
      <c r="C699" s="183"/>
      <c r="D699" s="183"/>
      <c r="E699" s="183"/>
      <c r="F699" s="183"/>
      <c r="G699" s="183"/>
      <c r="H699" s="183"/>
      <c r="I699" s="183"/>
      <c r="J699" s="184"/>
    </row>
    <row r="700" spans="1:10" ht="12.75" customHeight="1">
      <c r="A700" s="172"/>
      <c r="B700" s="183"/>
      <c r="C700" s="183"/>
      <c r="D700" s="183"/>
      <c r="E700" s="183"/>
      <c r="F700" s="183"/>
      <c r="G700" s="183"/>
      <c r="H700" s="183"/>
      <c r="I700" s="183"/>
      <c r="J700" s="184"/>
    </row>
    <row r="701" spans="1:10" ht="12.75" customHeight="1">
      <c r="A701" s="172"/>
      <c r="B701" s="183"/>
      <c r="C701" s="183"/>
      <c r="D701" s="183"/>
      <c r="E701" s="183"/>
      <c r="F701" s="183"/>
      <c r="G701" s="183"/>
      <c r="H701" s="183"/>
      <c r="I701" s="183"/>
      <c r="J701" s="184"/>
    </row>
    <row r="702" spans="1:10" ht="12.75" customHeight="1">
      <c r="A702" s="172"/>
      <c r="B702" s="183"/>
      <c r="C702" s="183"/>
      <c r="D702" s="183"/>
      <c r="E702" s="183"/>
      <c r="F702" s="183"/>
      <c r="G702" s="183"/>
      <c r="H702" s="183"/>
      <c r="I702" s="183"/>
      <c r="J702" s="184"/>
    </row>
    <row r="703" spans="1:10" ht="12.75" customHeight="1">
      <c r="A703" s="172"/>
      <c r="B703" s="183"/>
      <c r="C703" s="183"/>
      <c r="D703" s="183"/>
      <c r="E703" s="183"/>
      <c r="F703" s="183"/>
      <c r="G703" s="183"/>
      <c r="H703" s="183"/>
      <c r="I703" s="183"/>
      <c r="J703" s="184"/>
    </row>
    <row r="704" spans="1:10" ht="12.75" customHeight="1">
      <c r="A704" s="172"/>
      <c r="B704" s="183"/>
      <c r="C704" s="183"/>
      <c r="D704" s="183"/>
      <c r="E704" s="183"/>
      <c r="F704" s="183"/>
      <c r="G704" s="183"/>
      <c r="H704" s="183"/>
      <c r="I704" s="183"/>
      <c r="J704" s="184"/>
    </row>
    <row r="705" spans="1:10" ht="12.75" customHeight="1">
      <c r="A705" s="172"/>
      <c r="B705" s="183"/>
      <c r="C705" s="183"/>
      <c r="D705" s="183"/>
      <c r="E705" s="183"/>
      <c r="F705" s="183"/>
      <c r="G705" s="183"/>
      <c r="H705" s="183"/>
      <c r="I705" s="183"/>
      <c r="J705" s="184"/>
    </row>
    <row r="706" spans="1:10" ht="12.75" customHeight="1">
      <c r="A706" s="172"/>
      <c r="B706" s="183"/>
      <c r="C706" s="183"/>
      <c r="D706" s="183"/>
      <c r="E706" s="183"/>
      <c r="F706" s="183"/>
      <c r="G706" s="183"/>
      <c r="H706" s="183"/>
      <c r="I706" s="183"/>
      <c r="J706" s="184"/>
    </row>
    <row r="707" spans="1:10" ht="12.75" customHeight="1">
      <c r="A707" s="172"/>
      <c r="B707" s="183"/>
      <c r="C707" s="183"/>
      <c r="D707" s="183"/>
      <c r="E707" s="183"/>
      <c r="F707" s="183"/>
      <c r="G707" s="183"/>
      <c r="H707" s="183"/>
      <c r="I707" s="183"/>
      <c r="J707" s="184"/>
    </row>
    <row r="708" spans="1:10" ht="12.75" customHeight="1">
      <c r="A708" s="172"/>
      <c r="B708" s="183"/>
      <c r="C708" s="183"/>
      <c r="D708" s="183"/>
      <c r="E708" s="183"/>
      <c r="F708" s="183"/>
      <c r="G708" s="183"/>
      <c r="H708" s="183"/>
      <c r="I708" s="183"/>
      <c r="J708" s="184"/>
    </row>
    <row r="709" spans="1:10" ht="12.75" customHeight="1">
      <c r="A709" s="172"/>
      <c r="B709" s="183"/>
      <c r="C709" s="183"/>
      <c r="D709" s="183"/>
      <c r="E709" s="183"/>
      <c r="F709" s="183"/>
      <c r="G709" s="183"/>
      <c r="H709" s="183"/>
      <c r="I709" s="183"/>
      <c r="J709" s="184"/>
    </row>
    <row r="710" spans="1:10" ht="12.75" customHeight="1">
      <c r="A710" s="172"/>
      <c r="B710" s="183"/>
      <c r="C710" s="183"/>
      <c r="D710" s="183"/>
      <c r="E710" s="183"/>
      <c r="F710" s="183"/>
      <c r="G710" s="183"/>
      <c r="H710" s="183"/>
      <c r="I710" s="183"/>
      <c r="J710" s="184"/>
    </row>
    <row r="711" spans="1:10" ht="12.75" customHeight="1">
      <c r="A711" s="172"/>
      <c r="B711" s="183"/>
      <c r="C711" s="183"/>
      <c r="D711" s="183"/>
      <c r="E711" s="183"/>
      <c r="F711" s="183"/>
      <c r="G711" s="183"/>
      <c r="H711" s="183"/>
      <c r="I711" s="183"/>
      <c r="J711" s="184"/>
    </row>
    <row r="712" spans="1:10" s="154" customFormat="1" ht="12.75" customHeight="1">
      <c r="A712" s="313"/>
      <c r="B712" s="183"/>
      <c r="C712" s="183"/>
      <c r="D712" s="183"/>
      <c r="E712" s="183"/>
      <c r="F712" s="183"/>
      <c r="G712" s="183"/>
      <c r="H712" s="183"/>
      <c r="I712" s="183"/>
      <c r="J712" s="198"/>
    </row>
    <row r="713" spans="1:10" s="154" customFormat="1" ht="12.75" customHeight="1">
      <c r="A713" s="313"/>
      <c r="B713" s="183"/>
      <c r="C713" s="183"/>
      <c r="D713" s="183"/>
      <c r="E713" s="183"/>
      <c r="F713" s="183"/>
      <c r="G713" s="183"/>
      <c r="H713" s="183"/>
      <c r="I713" s="183"/>
      <c r="J713" s="198"/>
    </row>
    <row r="714" spans="1:10" ht="12.75" customHeight="1">
      <c r="A714" s="172"/>
      <c r="B714" s="183"/>
      <c r="C714" s="183"/>
      <c r="D714" s="183"/>
      <c r="E714" s="183"/>
      <c r="F714" s="183"/>
      <c r="G714" s="183"/>
      <c r="H714" s="183"/>
      <c r="I714" s="183"/>
      <c r="J714" s="184"/>
    </row>
    <row r="715" spans="1:10" ht="12.75" customHeight="1">
      <c r="A715" s="172"/>
      <c r="B715" s="183"/>
      <c r="C715" s="183"/>
      <c r="D715" s="183"/>
      <c r="E715" s="183"/>
      <c r="F715" s="183"/>
      <c r="G715" s="183"/>
      <c r="H715" s="183"/>
      <c r="I715" s="183"/>
      <c r="J715" s="184"/>
    </row>
    <row r="716" spans="1:10" ht="12.75" customHeight="1">
      <c r="A716" s="172"/>
      <c r="B716" s="183"/>
      <c r="C716" s="183"/>
      <c r="D716" s="183"/>
      <c r="E716" s="183"/>
      <c r="F716" s="183"/>
      <c r="G716" s="183"/>
      <c r="H716" s="183"/>
      <c r="I716" s="183"/>
      <c r="J716" s="184"/>
    </row>
    <row r="717" spans="1:10" ht="12.75" customHeight="1">
      <c r="A717" s="172"/>
      <c r="B717" s="183"/>
      <c r="C717" s="183"/>
      <c r="D717" s="183"/>
      <c r="E717" s="183"/>
      <c r="F717" s="183"/>
      <c r="G717" s="183"/>
      <c r="H717" s="183"/>
      <c r="I717" s="183"/>
      <c r="J717" s="184"/>
    </row>
    <row r="718" spans="1:10" ht="12.75" customHeight="1">
      <c r="A718" s="174"/>
      <c r="B718" s="193"/>
      <c r="C718" s="193"/>
      <c r="D718" s="193"/>
      <c r="E718" s="193"/>
      <c r="F718" s="193"/>
      <c r="G718" s="193"/>
      <c r="H718" s="193"/>
      <c r="I718" s="193"/>
      <c r="J718" s="194"/>
    </row>
    <row r="719" spans="1:10" ht="12.75" customHeight="1">
      <c r="A719" s="110"/>
      <c r="B719" s="110"/>
      <c r="C719" s="110"/>
      <c r="D719" s="110"/>
      <c r="E719" s="110"/>
      <c r="F719" s="110"/>
      <c r="G719" s="110"/>
      <c r="H719" s="110"/>
      <c r="I719" s="110"/>
      <c r="J719" s="110"/>
    </row>
    <row r="720" spans="1:10" ht="12.75" customHeight="1">
      <c r="A720" s="229" t="s">
        <v>65</v>
      </c>
      <c r="B720" s="167"/>
      <c r="C720" s="167"/>
      <c r="D720" s="167"/>
      <c r="E720" s="167"/>
      <c r="F720" s="167"/>
      <c r="G720" s="209"/>
      <c r="H720" s="230" t="str">
        <f>'CONTACT INFORMATION'!$A$24</f>
        <v>Los Angeles</v>
      </c>
      <c r="I720" s="167"/>
      <c r="J720" s="168"/>
    </row>
    <row r="721" spans="1:10" ht="12.75" customHeight="1">
      <c r="A721" s="76"/>
      <c r="B721" s="76"/>
      <c r="C721" s="76"/>
      <c r="D721" s="76"/>
      <c r="E721" s="76"/>
      <c r="F721" s="76"/>
      <c r="G721" s="76"/>
      <c r="H721" s="76"/>
      <c r="I721" s="76"/>
      <c r="J721" s="76"/>
    </row>
    <row r="722" spans="1:10" ht="12.75" customHeight="1">
      <c r="A722" s="273" t="s">
        <v>213</v>
      </c>
      <c r="B722" s="167"/>
      <c r="C722" s="167"/>
      <c r="D722" s="167"/>
      <c r="E722" s="167"/>
      <c r="F722" s="167"/>
      <c r="G722" s="167"/>
      <c r="H722" s="167"/>
      <c r="I722" s="167"/>
      <c r="J722" s="168"/>
    </row>
    <row r="723" spans="1:10" ht="12.75" customHeight="1">
      <c r="A723" s="274" t="s">
        <v>140</v>
      </c>
      <c r="B723" s="189"/>
      <c r="C723" s="189"/>
      <c r="D723" s="190"/>
      <c r="E723" s="300" t="s">
        <v>977</v>
      </c>
      <c r="F723" s="295"/>
      <c r="G723" s="295"/>
      <c r="H723" s="295"/>
      <c r="I723" s="295"/>
      <c r="J723" s="296"/>
    </row>
    <row r="724" spans="1:10" ht="12.75" customHeight="1">
      <c r="A724" s="276" t="s">
        <v>163</v>
      </c>
      <c r="B724" s="205"/>
      <c r="C724" s="205"/>
      <c r="D724" s="206"/>
      <c r="E724" s="297"/>
      <c r="F724" s="298"/>
      <c r="G724" s="298"/>
      <c r="H724" s="298"/>
      <c r="I724" s="298"/>
      <c r="J724" s="299"/>
    </row>
    <row r="725" spans="1:10" ht="12.75" customHeight="1">
      <c r="A725" s="260" t="s">
        <v>214</v>
      </c>
      <c r="B725" s="167"/>
      <c r="C725" s="167"/>
      <c r="D725" s="168"/>
      <c r="E725" s="243"/>
      <c r="F725" s="167"/>
      <c r="G725" s="167"/>
      <c r="H725" s="167"/>
      <c r="I725" s="167"/>
      <c r="J725" s="168"/>
    </row>
    <row r="726" spans="1:10" ht="12.75" customHeight="1">
      <c r="A726" s="63"/>
      <c r="B726" s="65"/>
      <c r="C726" s="65"/>
      <c r="D726" s="65"/>
      <c r="E726" s="277" t="s">
        <v>143</v>
      </c>
      <c r="F726" s="193"/>
      <c r="G726" s="277" t="s">
        <v>144</v>
      </c>
      <c r="H726" s="193"/>
      <c r="I726" s="278" t="s">
        <v>145</v>
      </c>
      <c r="J726" s="194"/>
    </row>
    <row r="727" spans="1:10" ht="12.75" customHeight="1">
      <c r="A727" s="242" t="s">
        <v>146</v>
      </c>
      <c r="B727" s="167"/>
      <c r="C727" s="167"/>
      <c r="D727" s="168"/>
      <c r="E727" s="261"/>
      <c r="F727" s="168"/>
      <c r="G727" s="261"/>
      <c r="H727" s="168"/>
      <c r="I727" s="262"/>
      <c r="J727" s="168"/>
    </row>
    <row r="728" spans="1:10" ht="12.75" customHeight="1">
      <c r="A728" s="263" t="s">
        <v>147</v>
      </c>
      <c r="B728" s="167"/>
      <c r="C728" s="167"/>
      <c r="D728" s="168"/>
      <c r="E728" s="264">
        <v>178930.685</v>
      </c>
      <c r="F728" s="168"/>
      <c r="G728" s="279"/>
      <c r="H728" s="168"/>
      <c r="I728" s="280"/>
      <c r="J728" s="168"/>
    </row>
    <row r="729" spans="1:10" ht="12.75" customHeight="1">
      <c r="A729" s="242" t="s">
        <v>148</v>
      </c>
      <c r="B729" s="167"/>
      <c r="C729" s="167"/>
      <c r="D729" s="168"/>
      <c r="E729" s="261">
        <v>21394.14</v>
      </c>
      <c r="F729" s="168"/>
      <c r="G729" s="261"/>
      <c r="H729" s="168"/>
      <c r="I729" s="262"/>
      <c r="J729" s="168"/>
    </row>
    <row r="730" spans="1:10" ht="12.75" customHeight="1">
      <c r="A730" s="263" t="s">
        <v>149</v>
      </c>
      <c r="B730" s="167"/>
      <c r="C730" s="167"/>
      <c r="D730" s="168"/>
      <c r="E730" s="264">
        <v>1442638.9750000001</v>
      </c>
      <c r="F730" s="168"/>
      <c r="G730" s="279"/>
      <c r="H730" s="168"/>
      <c r="I730" s="280"/>
      <c r="J730" s="168"/>
    </row>
    <row r="731" spans="1:10" ht="12.75" customHeight="1">
      <c r="A731" s="242" t="s">
        <v>150</v>
      </c>
      <c r="B731" s="167"/>
      <c r="C731" s="167"/>
      <c r="D731" s="168"/>
      <c r="E731" s="261"/>
      <c r="F731" s="168"/>
      <c r="G731" s="261"/>
      <c r="H731" s="168"/>
      <c r="I731" s="262"/>
      <c r="J731" s="168"/>
    </row>
    <row r="732" spans="1:10" ht="12.75" customHeight="1">
      <c r="A732" s="263" t="s">
        <v>151</v>
      </c>
      <c r="B732" s="167"/>
      <c r="C732" s="167"/>
      <c r="D732" s="168"/>
      <c r="E732" s="264">
        <v>6133.11</v>
      </c>
      <c r="F732" s="168"/>
      <c r="G732" s="279"/>
      <c r="H732" s="168"/>
      <c r="I732" s="280"/>
      <c r="J732" s="168"/>
    </row>
    <row r="733" spans="1:10" ht="12.75" customHeight="1">
      <c r="A733" s="242" t="s">
        <v>152</v>
      </c>
      <c r="B733" s="167"/>
      <c r="C733" s="167"/>
      <c r="D733" s="168"/>
      <c r="E733" s="283"/>
      <c r="F733" s="168"/>
      <c r="G733" s="283"/>
      <c r="H733" s="168"/>
      <c r="I733" s="284"/>
      <c r="J733" s="168"/>
    </row>
    <row r="734" spans="1:10" ht="12.75" customHeight="1">
      <c r="A734" s="291" t="s">
        <v>960</v>
      </c>
      <c r="B734" s="292"/>
      <c r="C734" s="292"/>
      <c r="D734" s="293"/>
      <c r="E734" s="264">
        <v>10192.4</v>
      </c>
      <c r="F734" s="168"/>
      <c r="G734" s="279"/>
      <c r="H734" s="168"/>
      <c r="I734" s="279"/>
      <c r="J734" s="168"/>
    </row>
    <row r="735" spans="1:10" ht="12.75" customHeight="1">
      <c r="A735" s="285"/>
      <c r="B735" s="167"/>
      <c r="C735" s="167"/>
      <c r="D735" s="168"/>
      <c r="E735" s="264"/>
      <c r="F735" s="168"/>
      <c r="G735" s="279"/>
      <c r="H735" s="168"/>
      <c r="I735" s="279"/>
      <c r="J735" s="168"/>
    </row>
    <row r="736" spans="1:10" ht="12.75" customHeight="1">
      <c r="A736" s="285"/>
      <c r="B736" s="167"/>
      <c r="C736" s="167"/>
      <c r="D736" s="168"/>
      <c r="E736" s="264"/>
      <c r="F736" s="168"/>
      <c r="G736" s="279"/>
      <c r="H736" s="168"/>
      <c r="I736" s="279"/>
      <c r="J736" s="168"/>
    </row>
    <row r="737" spans="1:10" ht="12.75" customHeight="1">
      <c r="A737" s="244" t="s">
        <v>153</v>
      </c>
      <c r="B737" s="167"/>
      <c r="C737" s="167"/>
      <c r="D737" s="168"/>
      <c r="E737" s="286">
        <f>SUM(E727:E736)</f>
        <v>1659289.31</v>
      </c>
      <c r="F737" s="168"/>
      <c r="G737" s="286">
        <f>SUM(G727:G736)</f>
        <v>0</v>
      </c>
      <c r="H737" s="168"/>
      <c r="I737" s="286">
        <f>SUM(I727:I736)</f>
        <v>0</v>
      </c>
      <c r="J737" s="168"/>
    </row>
    <row r="738" spans="1:10" ht="12.75" customHeight="1">
      <c r="A738" s="287" t="s">
        <v>154</v>
      </c>
      <c r="B738" s="189"/>
      <c r="C738" s="189"/>
      <c r="D738" s="189"/>
      <c r="E738" s="189"/>
      <c r="F738" s="189"/>
      <c r="G738" s="189"/>
      <c r="H738" s="189"/>
      <c r="I738" s="189"/>
      <c r="J738" s="190"/>
    </row>
    <row r="739" spans="1:10" ht="12.75" customHeight="1">
      <c r="A739" s="288" t="s">
        <v>155</v>
      </c>
      <c r="B739" s="197"/>
      <c r="C739" s="197"/>
      <c r="D739" s="197"/>
      <c r="E739" s="197"/>
      <c r="F739" s="197"/>
      <c r="G739" s="197"/>
      <c r="H739" s="197"/>
      <c r="I739" s="197"/>
      <c r="J739" s="198"/>
    </row>
    <row r="740" spans="1:10" ht="12.75" customHeight="1">
      <c r="A740" s="288" t="s">
        <v>156</v>
      </c>
      <c r="B740" s="197"/>
      <c r="C740" s="197"/>
      <c r="D740" s="197"/>
      <c r="E740" s="197"/>
      <c r="F740" s="197"/>
      <c r="G740" s="197"/>
      <c r="H740" s="197"/>
      <c r="I740" s="197"/>
      <c r="J740" s="198"/>
    </row>
    <row r="741" spans="1:10" ht="12.75" customHeight="1">
      <c r="A741" s="281" t="s">
        <v>157</v>
      </c>
      <c r="B741" s="205"/>
      <c r="C741" s="205"/>
      <c r="D741" s="205"/>
      <c r="E741" s="205"/>
      <c r="F741" s="205"/>
      <c r="G741" s="205"/>
      <c r="H741" s="205"/>
      <c r="I741" s="205"/>
      <c r="J741" s="206"/>
    </row>
    <row r="742" spans="1:10" ht="12.75" customHeight="1">
      <c r="A742" s="282" t="s">
        <v>1041</v>
      </c>
      <c r="B742" s="177"/>
      <c r="C742" s="177"/>
      <c r="D742" s="177"/>
      <c r="E742" s="177"/>
      <c r="F742" s="177"/>
      <c r="G742" s="177"/>
      <c r="H742" s="177"/>
      <c r="I742" s="177"/>
      <c r="J742" s="178"/>
    </row>
    <row r="743" spans="1:10" ht="12.75" customHeight="1">
      <c r="A743" s="172"/>
      <c r="B743" s="183"/>
      <c r="C743" s="183"/>
      <c r="D743" s="183"/>
      <c r="E743" s="183"/>
      <c r="F743" s="183"/>
      <c r="G743" s="183"/>
      <c r="H743" s="183"/>
      <c r="I743" s="183"/>
      <c r="J743" s="184"/>
    </row>
    <row r="744" spans="1:10" ht="12.75" customHeight="1">
      <c r="A744" s="172"/>
      <c r="B744" s="183"/>
      <c r="C744" s="183"/>
      <c r="D744" s="183"/>
      <c r="E744" s="183"/>
      <c r="F744" s="183"/>
      <c r="G744" s="183"/>
      <c r="H744" s="183"/>
      <c r="I744" s="183"/>
      <c r="J744" s="184"/>
    </row>
    <row r="745" spans="1:10" ht="12.75" customHeight="1">
      <c r="A745" s="172"/>
      <c r="B745" s="183"/>
      <c r="C745" s="183"/>
      <c r="D745" s="183"/>
      <c r="E745" s="183"/>
      <c r="F745" s="183"/>
      <c r="G745" s="183"/>
      <c r="H745" s="183"/>
      <c r="I745" s="183"/>
      <c r="J745" s="184"/>
    </row>
    <row r="746" spans="1:10" ht="12.75" customHeight="1">
      <c r="A746" s="172"/>
      <c r="B746" s="183"/>
      <c r="C746" s="183"/>
      <c r="D746" s="183"/>
      <c r="E746" s="183"/>
      <c r="F746" s="183"/>
      <c r="G746" s="183"/>
      <c r="H746" s="183"/>
      <c r="I746" s="183"/>
      <c r="J746" s="184"/>
    </row>
    <row r="747" spans="1:10" ht="12.75" customHeight="1">
      <c r="A747" s="172"/>
      <c r="B747" s="183"/>
      <c r="C747" s="183"/>
      <c r="D747" s="183"/>
      <c r="E747" s="183"/>
      <c r="F747" s="183"/>
      <c r="G747" s="183"/>
      <c r="H747" s="183"/>
      <c r="I747" s="183"/>
      <c r="J747" s="184"/>
    </row>
    <row r="748" spans="1:10" ht="12.75" customHeight="1">
      <c r="A748" s="172"/>
      <c r="B748" s="183"/>
      <c r="C748" s="183"/>
      <c r="D748" s="183"/>
      <c r="E748" s="183"/>
      <c r="F748" s="183"/>
      <c r="G748" s="183"/>
      <c r="H748" s="183"/>
      <c r="I748" s="183"/>
      <c r="J748" s="184"/>
    </row>
    <row r="749" spans="1:10" ht="12.75" customHeight="1">
      <c r="A749" s="172"/>
      <c r="B749" s="183"/>
      <c r="C749" s="183"/>
      <c r="D749" s="183"/>
      <c r="E749" s="183"/>
      <c r="F749" s="183"/>
      <c r="G749" s="183"/>
      <c r="H749" s="183"/>
      <c r="I749" s="183"/>
      <c r="J749" s="184"/>
    </row>
    <row r="750" spans="1:10" ht="12.75" customHeight="1">
      <c r="A750" s="172"/>
      <c r="B750" s="183"/>
      <c r="C750" s="183"/>
      <c r="D750" s="183"/>
      <c r="E750" s="183"/>
      <c r="F750" s="183"/>
      <c r="G750" s="183"/>
      <c r="H750" s="183"/>
      <c r="I750" s="183"/>
      <c r="J750" s="184"/>
    </row>
    <row r="751" spans="1:10" ht="12.75" customHeight="1">
      <c r="A751" s="172"/>
      <c r="B751" s="183"/>
      <c r="C751" s="183"/>
      <c r="D751" s="183"/>
      <c r="E751" s="183"/>
      <c r="F751" s="183"/>
      <c r="G751" s="183"/>
      <c r="H751" s="183"/>
      <c r="I751" s="183"/>
      <c r="J751" s="184"/>
    </row>
    <row r="752" spans="1:10" ht="12.75" customHeight="1">
      <c r="A752" s="172"/>
      <c r="B752" s="183"/>
      <c r="C752" s="183"/>
      <c r="D752" s="183"/>
      <c r="E752" s="183"/>
      <c r="F752" s="183"/>
      <c r="G752" s="183"/>
      <c r="H752" s="183"/>
      <c r="I752" s="183"/>
      <c r="J752" s="184"/>
    </row>
    <row r="753" spans="1:10" ht="12.75" customHeight="1">
      <c r="A753" s="172"/>
      <c r="B753" s="183"/>
      <c r="C753" s="183"/>
      <c r="D753" s="183"/>
      <c r="E753" s="183"/>
      <c r="F753" s="183"/>
      <c r="G753" s="183"/>
      <c r="H753" s="183"/>
      <c r="I753" s="183"/>
      <c r="J753" s="184"/>
    </row>
    <row r="754" spans="1:10" ht="12.75" customHeight="1">
      <c r="A754" s="172"/>
      <c r="B754" s="183"/>
      <c r="C754" s="183"/>
      <c r="D754" s="183"/>
      <c r="E754" s="183"/>
      <c r="F754" s="183"/>
      <c r="G754" s="183"/>
      <c r="H754" s="183"/>
      <c r="I754" s="183"/>
      <c r="J754" s="184"/>
    </row>
    <row r="755" spans="1:10" ht="12.75" customHeight="1">
      <c r="A755" s="172"/>
      <c r="B755" s="183"/>
      <c r="C755" s="183"/>
      <c r="D755" s="183"/>
      <c r="E755" s="183"/>
      <c r="F755" s="183"/>
      <c r="G755" s="183"/>
      <c r="H755" s="183"/>
      <c r="I755" s="183"/>
      <c r="J755" s="184"/>
    </row>
    <row r="756" spans="1:10" ht="12.75" customHeight="1">
      <c r="A756" s="172"/>
      <c r="B756" s="183"/>
      <c r="C756" s="183"/>
      <c r="D756" s="183"/>
      <c r="E756" s="183"/>
      <c r="F756" s="183"/>
      <c r="G756" s="183"/>
      <c r="H756" s="183"/>
      <c r="I756" s="183"/>
      <c r="J756" s="184"/>
    </row>
    <row r="757" spans="1:10" ht="12.75" customHeight="1">
      <c r="A757" s="172"/>
      <c r="B757" s="183"/>
      <c r="C757" s="183"/>
      <c r="D757" s="183"/>
      <c r="E757" s="183"/>
      <c r="F757" s="183"/>
      <c r="G757" s="183"/>
      <c r="H757" s="183"/>
      <c r="I757" s="183"/>
      <c r="J757" s="184"/>
    </row>
    <row r="758" spans="1:10" ht="12.75" customHeight="1">
      <c r="A758" s="172"/>
      <c r="B758" s="183"/>
      <c r="C758" s="183"/>
      <c r="D758" s="183"/>
      <c r="E758" s="183"/>
      <c r="F758" s="183"/>
      <c r="G758" s="183"/>
      <c r="H758" s="183"/>
      <c r="I758" s="183"/>
      <c r="J758" s="184"/>
    </row>
    <row r="759" spans="1:10" ht="12.75" customHeight="1">
      <c r="A759" s="172"/>
      <c r="B759" s="183"/>
      <c r="C759" s="183"/>
      <c r="D759" s="183"/>
      <c r="E759" s="183"/>
      <c r="F759" s="183"/>
      <c r="G759" s="183"/>
      <c r="H759" s="183"/>
      <c r="I759" s="183"/>
      <c r="J759" s="184"/>
    </row>
    <row r="760" spans="1:10" ht="12.75" customHeight="1">
      <c r="A760" s="172"/>
      <c r="B760" s="183"/>
      <c r="C760" s="183"/>
      <c r="D760" s="183"/>
      <c r="E760" s="183"/>
      <c r="F760" s="183"/>
      <c r="G760" s="183"/>
      <c r="H760" s="183"/>
      <c r="I760" s="183"/>
      <c r="J760" s="184"/>
    </row>
    <row r="761" spans="1:10" ht="12.75" customHeight="1">
      <c r="A761" s="172"/>
      <c r="B761" s="183"/>
      <c r="C761" s="183"/>
      <c r="D761" s="183"/>
      <c r="E761" s="183"/>
      <c r="F761" s="183"/>
      <c r="G761" s="183"/>
      <c r="H761" s="183"/>
      <c r="I761" s="183"/>
      <c r="J761" s="184"/>
    </row>
    <row r="762" spans="1:10" ht="12.75" customHeight="1">
      <c r="A762" s="172"/>
      <c r="B762" s="183"/>
      <c r="C762" s="183"/>
      <c r="D762" s="183"/>
      <c r="E762" s="183"/>
      <c r="F762" s="183"/>
      <c r="G762" s="183"/>
      <c r="H762" s="183"/>
      <c r="I762" s="183"/>
      <c r="J762" s="184"/>
    </row>
    <row r="763" spans="1:10" ht="12.75" customHeight="1">
      <c r="A763" s="172"/>
      <c r="B763" s="183"/>
      <c r="C763" s="183"/>
      <c r="D763" s="183"/>
      <c r="E763" s="183"/>
      <c r="F763" s="183"/>
      <c r="G763" s="183"/>
      <c r="H763" s="183"/>
      <c r="I763" s="183"/>
      <c r="J763" s="184"/>
    </row>
    <row r="764" spans="1:10" ht="12.75" customHeight="1">
      <c r="A764" s="172"/>
      <c r="B764" s="183"/>
      <c r="C764" s="183"/>
      <c r="D764" s="183"/>
      <c r="E764" s="183"/>
      <c r="F764" s="183"/>
      <c r="G764" s="183"/>
      <c r="H764" s="183"/>
      <c r="I764" s="183"/>
      <c r="J764" s="184"/>
    </row>
    <row r="765" spans="1:10" ht="12.75" customHeight="1">
      <c r="A765" s="172"/>
      <c r="B765" s="183"/>
      <c r="C765" s="183"/>
      <c r="D765" s="183"/>
      <c r="E765" s="183"/>
      <c r="F765" s="183"/>
      <c r="G765" s="183"/>
      <c r="H765" s="183"/>
      <c r="I765" s="183"/>
      <c r="J765" s="184"/>
    </row>
    <row r="766" spans="1:10" ht="12.75" customHeight="1">
      <c r="A766" s="172"/>
      <c r="B766" s="183"/>
      <c r="C766" s="183"/>
      <c r="D766" s="183"/>
      <c r="E766" s="183"/>
      <c r="F766" s="183"/>
      <c r="G766" s="183"/>
      <c r="H766" s="183"/>
      <c r="I766" s="183"/>
      <c r="J766" s="184"/>
    </row>
    <row r="767" spans="1:10" ht="12.75" customHeight="1">
      <c r="A767" s="172"/>
      <c r="B767" s="183"/>
      <c r="C767" s="183"/>
      <c r="D767" s="183"/>
      <c r="E767" s="183"/>
      <c r="F767" s="183"/>
      <c r="G767" s="183"/>
      <c r="H767" s="183"/>
      <c r="I767" s="183"/>
      <c r="J767" s="184"/>
    </row>
    <row r="768" spans="1:10" ht="12.75" customHeight="1">
      <c r="A768" s="172"/>
      <c r="B768" s="183"/>
      <c r="C768" s="183"/>
      <c r="D768" s="183"/>
      <c r="E768" s="183"/>
      <c r="F768" s="183"/>
      <c r="G768" s="183"/>
      <c r="H768" s="183"/>
      <c r="I768" s="183"/>
      <c r="J768" s="184"/>
    </row>
    <row r="769" spans="1:10" ht="12.75" customHeight="1">
      <c r="A769" s="172"/>
      <c r="B769" s="183"/>
      <c r="C769" s="183"/>
      <c r="D769" s="183"/>
      <c r="E769" s="183"/>
      <c r="F769" s="183"/>
      <c r="G769" s="183"/>
      <c r="H769" s="183"/>
      <c r="I769" s="183"/>
      <c r="J769" s="184"/>
    </row>
    <row r="770" spans="1:10" s="154" customFormat="1" ht="12.75" customHeight="1">
      <c r="A770" s="313"/>
      <c r="B770" s="183"/>
      <c r="C770" s="183"/>
      <c r="D770" s="183"/>
      <c r="E770" s="183"/>
      <c r="F770" s="183"/>
      <c r="G770" s="183"/>
      <c r="H770" s="183"/>
      <c r="I770" s="183"/>
      <c r="J770" s="198"/>
    </row>
    <row r="771" spans="1:10" ht="12.75" customHeight="1">
      <c r="A771" s="172"/>
      <c r="B771" s="183"/>
      <c r="C771" s="183"/>
      <c r="D771" s="183"/>
      <c r="E771" s="183"/>
      <c r="F771" s="183"/>
      <c r="G771" s="183"/>
      <c r="H771" s="183"/>
      <c r="I771" s="183"/>
      <c r="J771" s="184"/>
    </row>
    <row r="772" spans="1:10" ht="12.75" customHeight="1">
      <c r="A772" s="172"/>
      <c r="B772" s="183"/>
      <c r="C772" s="183"/>
      <c r="D772" s="183"/>
      <c r="E772" s="183"/>
      <c r="F772" s="183"/>
      <c r="G772" s="183"/>
      <c r="H772" s="183"/>
      <c r="I772" s="183"/>
      <c r="J772" s="184"/>
    </row>
    <row r="773" spans="1:10" ht="12.75" customHeight="1">
      <c r="A773" s="174"/>
      <c r="B773" s="193"/>
      <c r="C773" s="193"/>
      <c r="D773" s="193"/>
      <c r="E773" s="193"/>
      <c r="F773" s="193"/>
      <c r="G773" s="193"/>
      <c r="H773" s="193"/>
      <c r="I773" s="193"/>
      <c r="J773" s="194"/>
    </row>
    <row r="774" spans="1:10" ht="12.75" customHeight="1"/>
    <row r="775" spans="1:10" ht="12.75" customHeight="1">
      <c r="A775" s="229" t="s">
        <v>65</v>
      </c>
      <c r="B775" s="167"/>
      <c r="C775" s="167"/>
      <c r="D775" s="167"/>
      <c r="E775" s="167"/>
      <c r="F775" s="167"/>
      <c r="G775" s="209"/>
      <c r="H775" s="230" t="str">
        <f>'CONTACT INFORMATION'!$A$24</f>
        <v>Los Angeles</v>
      </c>
      <c r="I775" s="167"/>
      <c r="J775" s="168"/>
    </row>
    <row r="776" spans="1:10" ht="12.75" customHeight="1">
      <c r="A776" s="76"/>
      <c r="B776" s="76"/>
      <c r="C776" s="76"/>
      <c r="D776" s="76"/>
      <c r="E776" s="76"/>
      <c r="F776" s="76"/>
      <c r="G776" s="76"/>
      <c r="H776" s="76"/>
      <c r="I776" s="76"/>
      <c r="J776" s="76"/>
    </row>
    <row r="777" spans="1:10" ht="12.75" customHeight="1">
      <c r="A777" s="273" t="s">
        <v>215</v>
      </c>
      <c r="B777" s="167"/>
      <c r="C777" s="167"/>
      <c r="D777" s="167"/>
      <c r="E777" s="167"/>
      <c r="F777" s="167"/>
      <c r="G777" s="167"/>
      <c r="H777" s="167"/>
      <c r="I777" s="167"/>
      <c r="J777" s="168"/>
    </row>
    <row r="778" spans="1:10" ht="12.75" customHeight="1">
      <c r="A778" s="274" t="s">
        <v>140</v>
      </c>
      <c r="B778" s="189"/>
      <c r="C778" s="189"/>
      <c r="D778" s="190"/>
      <c r="E778" s="300" t="s">
        <v>978</v>
      </c>
      <c r="F778" s="295"/>
      <c r="G778" s="295"/>
      <c r="H778" s="295"/>
      <c r="I778" s="295"/>
      <c r="J778" s="296"/>
    </row>
    <row r="779" spans="1:10" ht="12.75" customHeight="1">
      <c r="A779" s="276" t="s">
        <v>163</v>
      </c>
      <c r="B779" s="205"/>
      <c r="C779" s="205"/>
      <c r="D779" s="206"/>
      <c r="E779" s="297"/>
      <c r="F779" s="298"/>
      <c r="G779" s="298"/>
      <c r="H779" s="298"/>
      <c r="I779" s="298"/>
      <c r="J779" s="299"/>
    </row>
    <row r="780" spans="1:10" ht="12.75" customHeight="1">
      <c r="A780" s="260" t="s">
        <v>216</v>
      </c>
      <c r="B780" s="167"/>
      <c r="C780" s="167"/>
      <c r="D780" s="168"/>
      <c r="E780" s="243"/>
      <c r="F780" s="167"/>
      <c r="G780" s="167"/>
      <c r="H780" s="167"/>
      <c r="I780" s="167"/>
      <c r="J780" s="168"/>
    </row>
    <row r="781" spans="1:10" ht="12.75" customHeight="1">
      <c r="A781" s="63"/>
      <c r="B781" s="65"/>
      <c r="C781" s="65"/>
      <c r="D781" s="65"/>
      <c r="E781" s="277" t="s">
        <v>143</v>
      </c>
      <c r="F781" s="193"/>
      <c r="G781" s="277" t="s">
        <v>144</v>
      </c>
      <c r="H781" s="193"/>
      <c r="I781" s="278" t="s">
        <v>145</v>
      </c>
      <c r="J781" s="194"/>
    </row>
    <row r="782" spans="1:10" ht="12.75" customHeight="1">
      <c r="A782" s="242" t="s">
        <v>146</v>
      </c>
      <c r="B782" s="167"/>
      <c r="C782" s="167"/>
      <c r="D782" s="168"/>
      <c r="E782" s="261"/>
      <c r="F782" s="168"/>
      <c r="G782" s="261"/>
      <c r="H782" s="168"/>
      <c r="I782" s="262"/>
      <c r="J782" s="168"/>
    </row>
    <row r="783" spans="1:10" ht="12.75" customHeight="1">
      <c r="A783" s="263" t="s">
        <v>147</v>
      </c>
      <c r="B783" s="167"/>
      <c r="C783" s="167"/>
      <c r="D783" s="168"/>
      <c r="E783" s="264">
        <v>257426.25</v>
      </c>
      <c r="F783" s="168"/>
      <c r="G783" s="279"/>
      <c r="H783" s="168"/>
      <c r="I783" s="280"/>
      <c r="J783" s="168"/>
    </row>
    <row r="784" spans="1:10" ht="12.75" customHeight="1">
      <c r="A784" s="242" t="s">
        <v>148</v>
      </c>
      <c r="B784" s="167"/>
      <c r="C784" s="167"/>
      <c r="D784" s="168"/>
      <c r="E784" s="261">
        <v>26964.69</v>
      </c>
      <c r="F784" s="168"/>
      <c r="G784" s="261"/>
      <c r="H784" s="168"/>
      <c r="I784" s="262"/>
      <c r="J784" s="168"/>
    </row>
    <row r="785" spans="1:10" ht="12.75" customHeight="1">
      <c r="A785" s="263" t="s">
        <v>149</v>
      </c>
      <c r="B785" s="167"/>
      <c r="C785" s="167"/>
      <c r="D785" s="168"/>
      <c r="E785" s="264">
        <v>1786364.19</v>
      </c>
      <c r="F785" s="168"/>
      <c r="G785" s="279"/>
      <c r="H785" s="168"/>
      <c r="I785" s="280"/>
      <c r="J785" s="168"/>
    </row>
    <row r="786" spans="1:10" ht="12.75" customHeight="1">
      <c r="A786" s="242" t="s">
        <v>150</v>
      </c>
      <c r="B786" s="167"/>
      <c r="C786" s="167"/>
      <c r="D786" s="168"/>
      <c r="E786" s="261"/>
      <c r="F786" s="168"/>
      <c r="G786" s="261"/>
      <c r="H786" s="168"/>
      <c r="I786" s="262"/>
      <c r="J786" s="168"/>
    </row>
    <row r="787" spans="1:10" ht="12.75" customHeight="1">
      <c r="A787" s="263" t="s">
        <v>151</v>
      </c>
      <c r="B787" s="167"/>
      <c r="C787" s="167"/>
      <c r="D787" s="168"/>
      <c r="E787" s="264">
        <v>7730.46</v>
      </c>
      <c r="F787" s="168"/>
      <c r="G787" s="279"/>
      <c r="H787" s="168"/>
      <c r="I787" s="280"/>
      <c r="J787" s="168"/>
    </row>
    <row r="788" spans="1:10" ht="12.75" customHeight="1">
      <c r="A788" s="242" t="s">
        <v>152</v>
      </c>
      <c r="B788" s="167"/>
      <c r="C788" s="167"/>
      <c r="D788" s="168"/>
      <c r="E788" s="283"/>
      <c r="F788" s="168"/>
      <c r="G788" s="283"/>
      <c r="H788" s="168"/>
      <c r="I788" s="284"/>
      <c r="J788" s="168"/>
    </row>
    <row r="789" spans="1:10" ht="12.75" customHeight="1">
      <c r="A789" s="291" t="s">
        <v>960</v>
      </c>
      <c r="B789" s="292"/>
      <c r="C789" s="292"/>
      <c r="D789" s="293"/>
      <c r="E789" s="264">
        <v>12846.27</v>
      </c>
      <c r="F789" s="168"/>
      <c r="G789" s="279"/>
      <c r="H789" s="168"/>
      <c r="I789" s="279"/>
      <c r="J789" s="168"/>
    </row>
    <row r="790" spans="1:10" ht="12.75" customHeight="1">
      <c r="A790" s="285"/>
      <c r="B790" s="167"/>
      <c r="C790" s="167"/>
      <c r="D790" s="168"/>
      <c r="E790" s="264"/>
      <c r="F790" s="168"/>
      <c r="G790" s="279"/>
      <c r="H790" s="168"/>
      <c r="I790" s="279"/>
      <c r="J790" s="168"/>
    </row>
    <row r="791" spans="1:10" ht="12.75" customHeight="1">
      <c r="A791" s="285"/>
      <c r="B791" s="167"/>
      <c r="C791" s="167"/>
      <c r="D791" s="168"/>
      <c r="E791" s="264"/>
      <c r="F791" s="168"/>
      <c r="G791" s="279"/>
      <c r="H791" s="168"/>
      <c r="I791" s="279"/>
      <c r="J791" s="168"/>
    </row>
    <row r="792" spans="1:10" ht="12.75" customHeight="1">
      <c r="A792" s="244" t="s">
        <v>153</v>
      </c>
      <c r="B792" s="167"/>
      <c r="C792" s="167"/>
      <c r="D792" s="168"/>
      <c r="E792" s="286">
        <f>SUM(E782:E791)</f>
        <v>2091331.8599999999</v>
      </c>
      <c r="F792" s="168"/>
      <c r="G792" s="286">
        <f>SUM(G782:G791)</f>
        <v>0</v>
      </c>
      <c r="H792" s="168"/>
      <c r="I792" s="286">
        <f>SUM(I782:I791)</f>
        <v>0</v>
      </c>
      <c r="J792" s="168"/>
    </row>
    <row r="793" spans="1:10" ht="12.75" customHeight="1">
      <c r="A793" s="287" t="s">
        <v>154</v>
      </c>
      <c r="B793" s="189"/>
      <c r="C793" s="189"/>
      <c r="D793" s="189"/>
      <c r="E793" s="189"/>
      <c r="F793" s="189"/>
      <c r="G793" s="189"/>
      <c r="H793" s="189"/>
      <c r="I793" s="189"/>
      <c r="J793" s="190"/>
    </row>
    <row r="794" spans="1:10" ht="12.75" customHeight="1">
      <c r="A794" s="288" t="s">
        <v>155</v>
      </c>
      <c r="B794" s="197"/>
      <c r="C794" s="197"/>
      <c r="D794" s="197"/>
      <c r="E794" s="197"/>
      <c r="F794" s="197"/>
      <c r="G794" s="197"/>
      <c r="H794" s="197"/>
      <c r="I794" s="197"/>
      <c r="J794" s="198"/>
    </row>
    <row r="795" spans="1:10" ht="12.75" customHeight="1">
      <c r="A795" s="288" t="s">
        <v>156</v>
      </c>
      <c r="B795" s="197"/>
      <c r="C795" s="197"/>
      <c r="D795" s="197"/>
      <c r="E795" s="197"/>
      <c r="F795" s="197"/>
      <c r="G795" s="197"/>
      <c r="H795" s="197"/>
      <c r="I795" s="197"/>
      <c r="J795" s="198"/>
    </row>
    <row r="796" spans="1:10" ht="12.75" customHeight="1">
      <c r="A796" s="281" t="s">
        <v>157</v>
      </c>
      <c r="B796" s="205"/>
      <c r="C796" s="205"/>
      <c r="D796" s="205"/>
      <c r="E796" s="205"/>
      <c r="F796" s="205"/>
      <c r="G796" s="205"/>
      <c r="H796" s="205"/>
      <c r="I796" s="205"/>
      <c r="J796" s="206"/>
    </row>
    <row r="797" spans="1:10" ht="12.75" customHeight="1">
      <c r="A797" s="282" t="s">
        <v>1046</v>
      </c>
      <c r="B797" s="177"/>
      <c r="C797" s="177"/>
      <c r="D797" s="177"/>
      <c r="E797" s="177"/>
      <c r="F797" s="177"/>
      <c r="G797" s="177"/>
      <c r="H797" s="177"/>
      <c r="I797" s="177"/>
      <c r="J797" s="178"/>
    </row>
    <row r="798" spans="1:10" ht="12.75" customHeight="1">
      <c r="A798" s="172"/>
      <c r="B798" s="183"/>
      <c r="C798" s="183"/>
      <c r="D798" s="183"/>
      <c r="E798" s="183"/>
      <c r="F798" s="183"/>
      <c r="G798" s="183"/>
      <c r="H798" s="183"/>
      <c r="I798" s="183"/>
      <c r="J798" s="184"/>
    </row>
    <row r="799" spans="1:10" ht="12.75" customHeight="1">
      <c r="A799" s="172"/>
      <c r="B799" s="183"/>
      <c r="C799" s="183"/>
      <c r="D799" s="183"/>
      <c r="E799" s="183"/>
      <c r="F799" s="183"/>
      <c r="G799" s="183"/>
      <c r="H799" s="183"/>
      <c r="I799" s="183"/>
      <c r="J799" s="184"/>
    </row>
    <row r="800" spans="1:10" ht="12.75" customHeight="1">
      <c r="A800" s="172"/>
      <c r="B800" s="183"/>
      <c r="C800" s="183"/>
      <c r="D800" s="183"/>
      <c r="E800" s="183"/>
      <c r="F800" s="183"/>
      <c r="G800" s="183"/>
      <c r="H800" s="183"/>
      <c r="I800" s="183"/>
      <c r="J800" s="184"/>
    </row>
    <row r="801" spans="1:10" ht="12.75" customHeight="1">
      <c r="A801" s="172"/>
      <c r="B801" s="183"/>
      <c r="C801" s="183"/>
      <c r="D801" s="183"/>
      <c r="E801" s="183"/>
      <c r="F801" s="183"/>
      <c r="G801" s="183"/>
      <c r="H801" s="183"/>
      <c r="I801" s="183"/>
      <c r="J801" s="184"/>
    </row>
    <row r="802" spans="1:10" ht="12.75" customHeight="1">
      <c r="A802" s="172"/>
      <c r="B802" s="183"/>
      <c r="C802" s="183"/>
      <c r="D802" s="183"/>
      <c r="E802" s="183"/>
      <c r="F802" s="183"/>
      <c r="G802" s="183"/>
      <c r="H802" s="183"/>
      <c r="I802" s="183"/>
      <c r="J802" s="184"/>
    </row>
    <row r="803" spans="1:10" ht="12.75" customHeight="1">
      <c r="A803" s="172"/>
      <c r="B803" s="183"/>
      <c r="C803" s="183"/>
      <c r="D803" s="183"/>
      <c r="E803" s="183"/>
      <c r="F803" s="183"/>
      <c r="G803" s="183"/>
      <c r="H803" s="183"/>
      <c r="I803" s="183"/>
      <c r="J803" s="184"/>
    </row>
    <row r="804" spans="1:10" ht="12.75" customHeight="1">
      <c r="A804" s="172"/>
      <c r="B804" s="183"/>
      <c r="C804" s="183"/>
      <c r="D804" s="183"/>
      <c r="E804" s="183"/>
      <c r="F804" s="183"/>
      <c r="G804" s="183"/>
      <c r="H804" s="183"/>
      <c r="I804" s="183"/>
      <c r="J804" s="184"/>
    </row>
    <row r="805" spans="1:10" ht="12.75" customHeight="1">
      <c r="A805" s="172"/>
      <c r="B805" s="183"/>
      <c r="C805" s="183"/>
      <c r="D805" s="183"/>
      <c r="E805" s="183"/>
      <c r="F805" s="183"/>
      <c r="G805" s="183"/>
      <c r="H805" s="183"/>
      <c r="I805" s="183"/>
      <c r="J805" s="184"/>
    </row>
    <row r="806" spans="1:10" ht="12.75" customHeight="1">
      <c r="A806" s="172"/>
      <c r="B806" s="183"/>
      <c r="C806" s="183"/>
      <c r="D806" s="183"/>
      <c r="E806" s="183"/>
      <c r="F806" s="183"/>
      <c r="G806" s="183"/>
      <c r="H806" s="183"/>
      <c r="I806" s="183"/>
      <c r="J806" s="184"/>
    </row>
    <row r="807" spans="1:10" ht="12.75" customHeight="1">
      <c r="A807" s="172"/>
      <c r="B807" s="183"/>
      <c r="C807" s="183"/>
      <c r="D807" s="183"/>
      <c r="E807" s="183"/>
      <c r="F807" s="183"/>
      <c r="G807" s="183"/>
      <c r="H807" s="183"/>
      <c r="I807" s="183"/>
      <c r="J807" s="184"/>
    </row>
    <row r="808" spans="1:10" ht="12.75" customHeight="1">
      <c r="A808" s="172"/>
      <c r="B808" s="183"/>
      <c r="C808" s="183"/>
      <c r="D808" s="183"/>
      <c r="E808" s="183"/>
      <c r="F808" s="183"/>
      <c r="G808" s="183"/>
      <c r="H808" s="183"/>
      <c r="I808" s="183"/>
      <c r="J808" s="184"/>
    </row>
    <row r="809" spans="1:10" ht="12.75" customHeight="1">
      <c r="A809" s="172"/>
      <c r="B809" s="183"/>
      <c r="C809" s="183"/>
      <c r="D809" s="183"/>
      <c r="E809" s="183"/>
      <c r="F809" s="183"/>
      <c r="G809" s="183"/>
      <c r="H809" s="183"/>
      <c r="I809" s="183"/>
      <c r="J809" s="184"/>
    </row>
    <row r="810" spans="1:10" ht="12.75" customHeight="1">
      <c r="A810" s="172"/>
      <c r="B810" s="183"/>
      <c r="C810" s="183"/>
      <c r="D810" s="183"/>
      <c r="E810" s="183"/>
      <c r="F810" s="183"/>
      <c r="G810" s="183"/>
      <c r="H810" s="183"/>
      <c r="I810" s="183"/>
      <c r="J810" s="184"/>
    </row>
    <row r="811" spans="1:10" ht="12.75" customHeight="1">
      <c r="A811" s="172"/>
      <c r="B811" s="183"/>
      <c r="C811" s="183"/>
      <c r="D811" s="183"/>
      <c r="E811" s="183"/>
      <c r="F811" s="183"/>
      <c r="G811" s="183"/>
      <c r="H811" s="183"/>
      <c r="I811" s="183"/>
      <c r="J811" s="184"/>
    </row>
    <row r="812" spans="1:10" ht="12.75" customHeight="1">
      <c r="A812" s="172"/>
      <c r="B812" s="183"/>
      <c r="C812" s="183"/>
      <c r="D812" s="183"/>
      <c r="E812" s="183"/>
      <c r="F812" s="183"/>
      <c r="G812" s="183"/>
      <c r="H812" s="183"/>
      <c r="I812" s="183"/>
      <c r="J812" s="184"/>
    </row>
    <row r="813" spans="1:10" ht="12.75" customHeight="1">
      <c r="A813" s="172"/>
      <c r="B813" s="183"/>
      <c r="C813" s="183"/>
      <c r="D813" s="183"/>
      <c r="E813" s="183"/>
      <c r="F813" s="183"/>
      <c r="G813" s="183"/>
      <c r="H813" s="183"/>
      <c r="I813" s="183"/>
      <c r="J813" s="184"/>
    </row>
    <row r="814" spans="1:10" ht="12.75" customHeight="1">
      <c r="A814" s="172"/>
      <c r="B814" s="183"/>
      <c r="C814" s="183"/>
      <c r="D814" s="183"/>
      <c r="E814" s="183"/>
      <c r="F814" s="183"/>
      <c r="G814" s="183"/>
      <c r="H814" s="183"/>
      <c r="I814" s="183"/>
      <c r="J814" s="184"/>
    </row>
    <row r="815" spans="1:10" ht="12.75" customHeight="1">
      <c r="A815" s="172"/>
      <c r="B815" s="183"/>
      <c r="C815" s="183"/>
      <c r="D815" s="183"/>
      <c r="E815" s="183"/>
      <c r="F815" s="183"/>
      <c r="G815" s="183"/>
      <c r="H815" s="183"/>
      <c r="I815" s="183"/>
      <c r="J815" s="184"/>
    </row>
    <row r="816" spans="1:10" ht="12.75" customHeight="1">
      <c r="A816" s="172"/>
      <c r="B816" s="183"/>
      <c r="C816" s="183"/>
      <c r="D816" s="183"/>
      <c r="E816" s="183"/>
      <c r="F816" s="183"/>
      <c r="G816" s="183"/>
      <c r="H816" s="183"/>
      <c r="I816" s="183"/>
      <c r="J816" s="184"/>
    </row>
    <row r="817" spans="1:10" ht="12.75" customHeight="1">
      <c r="A817" s="172"/>
      <c r="B817" s="183"/>
      <c r="C817" s="183"/>
      <c r="D817" s="183"/>
      <c r="E817" s="183"/>
      <c r="F817" s="183"/>
      <c r="G817" s="183"/>
      <c r="H817" s="183"/>
      <c r="I817" s="183"/>
      <c r="J817" s="184"/>
    </row>
    <row r="818" spans="1:10" ht="12.75" customHeight="1">
      <c r="A818" s="172"/>
      <c r="B818" s="183"/>
      <c r="C818" s="183"/>
      <c r="D818" s="183"/>
      <c r="E818" s="183"/>
      <c r="F818" s="183"/>
      <c r="G818" s="183"/>
      <c r="H818" s="183"/>
      <c r="I818" s="183"/>
      <c r="J818" s="184"/>
    </row>
    <row r="819" spans="1:10" ht="12.75" customHeight="1">
      <c r="A819" s="172"/>
      <c r="B819" s="183"/>
      <c r="C819" s="183"/>
      <c r="D819" s="183"/>
      <c r="E819" s="183"/>
      <c r="F819" s="183"/>
      <c r="G819" s="183"/>
      <c r="H819" s="183"/>
      <c r="I819" s="183"/>
      <c r="J819" s="184"/>
    </row>
    <row r="820" spans="1:10" ht="12.75" customHeight="1">
      <c r="A820" s="172"/>
      <c r="B820" s="183"/>
      <c r="C820" s="183"/>
      <c r="D820" s="183"/>
      <c r="E820" s="183"/>
      <c r="F820" s="183"/>
      <c r="G820" s="183"/>
      <c r="H820" s="183"/>
      <c r="I820" s="183"/>
      <c r="J820" s="184"/>
    </row>
    <row r="821" spans="1:10" ht="12.75" customHeight="1">
      <c r="A821" s="172"/>
      <c r="B821" s="183"/>
      <c r="C821" s="183"/>
      <c r="D821" s="183"/>
      <c r="E821" s="183"/>
      <c r="F821" s="183"/>
      <c r="G821" s="183"/>
      <c r="H821" s="183"/>
      <c r="I821" s="183"/>
      <c r="J821" s="184"/>
    </row>
    <row r="822" spans="1:10" ht="12.75" customHeight="1">
      <c r="A822" s="172"/>
      <c r="B822" s="183"/>
      <c r="C822" s="183"/>
      <c r="D822" s="183"/>
      <c r="E822" s="183"/>
      <c r="F822" s="183"/>
      <c r="G822" s="183"/>
      <c r="H822" s="183"/>
      <c r="I822" s="183"/>
      <c r="J822" s="184"/>
    </row>
    <row r="823" spans="1:10" ht="12.75" customHeight="1">
      <c r="A823" s="172"/>
      <c r="B823" s="183"/>
      <c r="C823" s="183"/>
      <c r="D823" s="183"/>
      <c r="E823" s="183"/>
      <c r="F823" s="183"/>
      <c r="G823" s="183"/>
      <c r="H823" s="183"/>
      <c r="I823" s="183"/>
      <c r="J823" s="184"/>
    </row>
    <row r="824" spans="1:10" ht="12.75" customHeight="1">
      <c r="A824" s="172"/>
      <c r="B824" s="183"/>
      <c r="C824" s="183"/>
      <c r="D824" s="183"/>
      <c r="E824" s="183"/>
      <c r="F824" s="183"/>
      <c r="G824" s="183"/>
      <c r="H824" s="183"/>
      <c r="I824" s="183"/>
      <c r="J824" s="184"/>
    </row>
    <row r="825" spans="1:10" ht="12.75" customHeight="1">
      <c r="A825" s="172"/>
      <c r="B825" s="183"/>
      <c r="C825" s="183"/>
      <c r="D825" s="183"/>
      <c r="E825" s="183"/>
      <c r="F825" s="183"/>
      <c r="G825" s="183"/>
      <c r="H825" s="183"/>
      <c r="I825" s="183"/>
      <c r="J825" s="184"/>
    </row>
    <row r="826" spans="1:10" ht="12.75" customHeight="1">
      <c r="A826" s="172"/>
      <c r="B826" s="183"/>
      <c r="C826" s="183"/>
      <c r="D826" s="183"/>
      <c r="E826" s="183"/>
      <c r="F826" s="183"/>
      <c r="G826" s="183"/>
      <c r="H826" s="183"/>
      <c r="I826" s="183"/>
      <c r="J826" s="184"/>
    </row>
    <row r="827" spans="1:10" ht="12.75" customHeight="1">
      <c r="A827" s="172"/>
      <c r="B827" s="183"/>
      <c r="C827" s="183"/>
      <c r="D827" s="183"/>
      <c r="E827" s="183"/>
      <c r="F827" s="183"/>
      <c r="G827" s="183"/>
      <c r="H827" s="183"/>
      <c r="I827" s="183"/>
      <c r="J827" s="184"/>
    </row>
    <row r="828" spans="1:10" ht="12.75" customHeight="1">
      <c r="A828" s="174"/>
      <c r="B828" s="193"/>
      <c r="C828" s="193"/>
      <c r="D828" s="193"/>
      <c r="E828" s="193"/>
      <c r="F828" s="193"/>
      <c r="G828" s="193"/>
      <c r="H828" s="193"/>
      <c r="I828" s="193"/>
      <c r="J828" s="194"/>
    </row>
    <row r="829" spans="1:10" ht="12.75" customHeight="1"/>
    <row r="830" spans="1:10" ht="12.75" customHeight="1"/>
    <row r="831" spans="1:10" ht="12.75" customHeight="1"/>
    <row r="832" spans="1:10"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sheetData>
  <mergeCells count="900">
    <mergeCell ref="A576:J608"/>
    <mergeCell ref="A610:G610"/>
    <mergeCell ref="H610:J610"/>
    <mergeCell ref="I566:J566"/>
    <mergeCell ref="A567:D567"/>
    <mergeCell ref="E567:F567"/>
    <mergeCell ref="G571:H571"/>
    <mergeCell ref="I571:J571"/>
    <mergeCell ref="A572:J572"/>
    <mergeCell ref="A573:J573"/>
    <mergeCell ref="A574:J574"/>
    <mergeCell ref="A575:J575"/>
    <mergeCell ref="A571:D571"/>
    <mergeCell ref="E571:F571"/>
    <mergeCell ref="A570:D570"/>
    <mergeCell ref="E570:F570"/>
    <mergeCell ref="G570:H570"/>
    <mergeCell ref="I570:J570"/>
    <mergeCell ref="A568:D568"/>
    <mergeCell ref="E568:F568"/>
    <mergeCell ref="G568:H568"/>
    <mergeCell ref="I568:J568"/>
    <mergeCell ref="E569:F569"/>
    <mergeCell ref="G569:H569"/>
    <mergeCell ref="A515:D515"/>
    <mergeCell ref="E515:F515"/>
    <mergeCell ref="G515:H515"/>
    <mergeCell ref="I515:J515"/>
    <mergeCell ref="E516:F516"/>
    <mergeCell ref="G516:H516"/>
    <mergeCell ref="I516:J516"/>
    <mergeCell ref="A516:D516"/>
    <mergeCell ref="A517:D517"/>
    <mergeCell ref="E517:F517"/>
    <mergeCell ref="G517:H517"/>
    <mergeCell ref="I517:J517"/>
    <mergeCell ref="E512:F512"/>
    <mergeCell ref="G512:H512"/>
    <mergeCell ref="I512:J512"/>
    <mergeCell ref="A512:D512"/>
    <mergeCell ref="A513:D513"/>
    <mergeCell ref="E513:F513"/>
    <mergeCell ref="G513:H513"/>
    <mergeCell ref="I513:J513"/>
    <mergeCell ref="A514:D514"/>
    <mergeCell ref="E514:F514"/>
    <mergeCell ref="G514:H514"/>
    <mergeCell ref="I514:J514"/>
    <mergeCell ref="A459:J459"/>
    <mergeCell ref="A460:J460"/>
    <mergeCell ref="A461:J461"/>
    <mergeCell ref="A462:J462"/>
    <mergeCell ref="A463:J498"/>
    <mergeCell ref="A500:G500"/>
    <mergeCell ref="H500:J500"/>
    <mergeCell ref="A511:D511"/>
    <mergeCell ref="E511:F511"/>
    <mergeCell ref="G511:H511"/>
    <mergeCell ref="I511:J511"/>
    <mergeCell ref="I507:J507"/>
    <mergeCell ref="E508:F508"/>
    <mergeCell ref="G508:H508"/>
    <mergeCell ref="I508:J508"/>
    <mergeCell ref="G510:H510"/>
    <mergeCell ref="I510:J510"/>
    <mergeCell ref="A508:D508"/>
    <mergeCell ref="A509:D509"/>
    <mergeCell ref="E509:F509"/>
    <mergeCell ref="G509:H509"/>
    <mergeCell ref="I509:J509"/>
    <mergeCell ref="A510:D510"/>
    <mergeCell ref="E510:F510"/>
    <mergeCell ref="E395:F395"/>
    <mergeCell ref="G395:H395"/>
    <mergeCell ref="I395:J395"/>
    <mergeCell ref="G397:H397"/>
    <mergeCell ref="I397:J397"/>
    <mergeCell ref="A395:D395"/>
    <mergeCell ref="A396:D396"/>
    <mergeCell ref="E396:F396"/>
    <mergeCell ref="G396:H396"/>
    <mergeCell ref="I396:J396"/>
    <mergeCell ref="A397:D397"/>
    <mergeCell ref="E397:F397"/>
    <mergeCell ref="A407:J407"/>
    <mergeCell ref="A408:J408"/>
    <mergeCell ref="A409:J439"/>
    <mergeCell ref="A441:G441"/>
    <mergeCell ref="H441:J441"/>
    <mergeCell ref="A443:J443"/>
    <mergeCell ref="E444:J445"/>
    <mergeCell ref="E446:J446"/>
    <mergeCell ref="G452:H452"/>
    <mergeCell ref="I452:J452"/>
    <mergeCell ref="G450:H450"/>
    <mergeCell ref="I450:J450"/>
    <mergeCell ref="A448:D448"/>
    <mergeCell ref="A449:D449"/>
    <mergeCell ref="E449:F449"/>
    <mergeCell ref="G449:H449"/>
    <mergeCell ref="A452:D452"/>
    <mergeCell ref="E447:F447"/>
    <mergeCell ref="G447:H447"/>
    <mergeCell ref="I447:J447"/>
    <mergeCell ref="E448:F448"/>
    <mergeCell ref="G448:H448"/>
    <mergeCell ref="I448:J448"/>
    <mergeCell ref="E507:F507"/>
    <mergeCell ref="G507:H507"/>
    <mergeCell ref="A451:D451"/>
    <mergeCell ref="E451:F451"/>
    <mergeCell ref="G451:H451"/>
    <mergeCell ref="I451:J451"/>
    <mergeCell ref="E452:F452"/>
    <mergeCell ref="A444:D444"/>
    <mergeCell ref="A445:D445"/>
    <mergeCell ref="A446:D446"/>
    <mergeCell ref="E456:F456"/>
    <mergeCell ref="G456:H456"/>
    <mergeCell ref="I456:J456"/>
    <mergeCell ref="A456:D456"/>
    <mergeCell ref="A457:D457"/>
    <mergeCell ref="E457:F457"/>
    <mergeCell ref="G457:H457"/>
    <mergeCell ref="I457:J457"/>
    <mergeCell ref="A458:D458"/>
    <mergeCell ref="E458:F458"/>
    <mergeCell ref="G458:H458"/>
    <mergeCell ref="I458:J458"/>
    <mergeCell ref="G454:H454"/>
    <mergeCell ref="I454:J454"/>
    <mergeCell ref="E559:J559"/>
    <mergeCell ref="E560:F560"/>
    <mergeCell ref="G560:H560"/>
    <mergeCell ref="I560:J560"/>
    <mergeCell ref="E561:F561"/>
    <mergeCell ref="G561:H561"/>
    <mergeCell ref="I561:J561"/>
    <mergeCell ref="A518:J518"/>
    <mergeCell ref="A519:J519"/>
    <mergeCell ref="G563:H563"/>
    <mergeCell ref="I563:J563"/>
    <mergeCell ref="A561:D561"/>
    <mergeCell ref="A562:D562"/>
    <mergeCell ref="E562:F562"/>
    <mergeCell ref="G562:H562"/>
    <mergeCell ref="I562:J562"/>
    <mergeCell ref="A563:D563"/>
    <mergeCell ref="E563:F563"/>
    <mergeCell ref="A564:D564"/>
    <mergeCell ref="E564:F564"/>
    <mergeCell ref="G564:H564"/>
    <mergeCell ref="I564:J564"/>
    <mergeCell ref="E565:F565"/>
    <mergeCell ref="G565:H565"/>
    <mergeCell ref="I565:J565"/>
    <mergeCell ref="G567:H567"/>
    <mergeCell ref="I567:J567"/>
    <mergeCell ref="A565:D565"/>
    <mergeCell ref="A566:D566"/>
    <mergeCell ref="E566:F566"/>
    <mergeCell ref="G566:H566"/>
    <mergeCell ref="I569:J569"/>
    <mergeCell ref="A569:D569"/>
    <mergeCell ref="A405:J405"/>
    <mergeCell ref="A406:J406"/>
    <mergeCell ref="A557:D557"/>
    <mergeCell ref="A558:D558"/>
    <mergeCell ref="A559:D559"/>
    <mergeCell ref="A520:J520"/>
    <mergeCell ref="A521:J521"/>
    <mergeCell ref="A522:J552"/>
    <mergeCell ref="A554:G554"/>
    <mergeCell ref="H554:J554"/>
    <mergeCell ref="A556:J556"/>
    <mergeCell ref="E557:J558"/>
    <mergeCell ref="G506:H506"/>
    <mergeCell ref="I506:J506"/>
    <mergeCell ref="A502:J502"/>
    <mergeCell ref="A503:D503"/>
    <mergeCell ref="E503:J504"/>
    <mergeCell ref="A504:D504"/>
    <mergeCell ref="A505:D505"/>
    <mergeCell ref="E505:J505"/>
    <mergeCell ref="E506:F506"/>
    <mergeCell ref="A507:D507"/>
    <mergeCell ref="A402:D402"/>
    <mergeCell ref="E402:F402"/>
    <mergeCell ref="G402:H402"/>
    <mergeCell ref="I402:J402"/>
    <mergeCell ref="E403:F403"/>
    <mergeCell ref="G403:H403"/>
    <mergeCell ref="I403:J403"/>
    <mergeCell ref="A403:D403"/>
    <mergeCell ref="A404:D404"/>
    <mergeCell ref="E404:F404"/>
    <mergeCell ref="G404:H404"/>
    <mergeCell ref="I404:J404"/>
    <mergeCell ref="A455:D455"/>
    <mergeCell ref="E455:F455"/>
    <mergeCell ref="G455:H455"/>
    <mergeCell ref="I455:J455"/>
    <mergeCell ref="I449:J449"/>
    <mergeCell ref="A450:D450"/>
    <mergeCell ref="E450:F450"/>
    <mergeCell ref="A453:D453"/>
    <mergeCell ref="E453:F453"/>
    <mergeCell ref="G453:H453"/>
    <mergeCell ref="I453:J453"/>
    <mergeCell ref="A454:D454"/>
    <mergeCell ref="E454:F454"/>
    <mergeCell ref="E399:F399"/>
    <mergeCell ref="G399:H399"/>
    <mergeCell ref="I399:J399"/>
    <mergeCell ref="A399:D399"/>
    <mergeCell ref="A400:D400"/>
    <mergeCell ref="E400:F400"/>
    <mergeCell ref="G400:H400"/>
    <mergeCell ref="I400:J400"/>
    <mergeCell ref="A401:D401"/>
    <mergeCell ref="E401:F401"/>
    <mergeCell ref="G401:H401"/>
    <mergeCell ref="I401:J401"/>
    <mergeCell ref="A350:J350"/>
    <mergeCell ref="A351:J351"/>
    <mergeCell ref="A352:J352"/>
    <mergeCell ref="A353:J353"/>
    <mergeCell ref="A354:J385"/>
    <mergeCell ref="A387:G387"/>
    <mergeCell ref="H387:J387"/>
    <mergeCell ref="A398:D398"/>
    <mergeCell ref="E398:F398"/>
    <mergeCell ref="G398:H398"/>
    <mergeCell ref="I398:J398"/>
    <mergeCell ref="G393:H393"/>
    <mergeCell ref="I393:J393"/>
    <mergeCell ref="A389:J389"/>
    <mergeCell ref="A390:D390"/>
    <mergeCell ref="E390:J391"/>
    <mergeCell ref="A391:D391"/>
    <mergeCell ref="A392:D392"/>
    <mergeCell ref="E392:J392"/>
    <mergeCell ref="E393:F393"/>
    <mergeCell ref="A394:D394"/>
    <mergeCell ref="E394:F394"/>
    <mergeCell ref="G394:H394"/>
    <mergeCell ref="I394:J394"/>
    <mergeCell ref="G343:H343"/>
    <mergeCell ref="I343:J343"/>
    <mergeCell ref="G345:H345"/>
    <mergeCell ref="I345:J345"/>
    <mergeCell ref="A343:D343"/>
    <mergeCell ref="A344:D344"/>
    <mergeCell ref="E344:F344"/>
    <mergeCell ref="G344:H344"/>
    <mergeCell ref="I344:J344"/>
    <mergeCell ref="A345:D345"/>
    <mergeCell ref="E345:F345"/>
    <mergeCell ref="E347:F347"/>
    <mergeCell ref="G347:H347"/>
    <mergeCell ref="I347:J347"/>
    <mergeCell ref="A347:D347"/>
    <mergeCell ref="A348:D348"/>
    <mergeCell ref="E348:F348"/>
    <mergeCell ref="G348:H348"/>
    <mergeCell ref="I348:J348"/>
    <mergeCell ref="A349:D349"/>
    <mergeCell ref="E349:F349"/>
    <mergeCell ref="G349:H349"/>
    <mergeCell ref="I349:J349"/>
    <mergeCell ref="E338:F338"/>
    <mergeCell ref="G338:H338"/>
    <mergeCell ref="I338:J338"/>
    <mergeCell ref="E339:F339"/>
    <mergeCell ref="G339:H339"/>
    <mergeCell ref="I339:J339"/>
    <mergeCell ref="A346:D346"/>
    <mergeCell ref="E346:F346"/>
    <mergeCell ref="G346:H346"/>
    <mergeCell ref="I346:J346"/>
    <mergeCell ref="G341:H341"/>
    <mergeCell ref="I341:J341"/>
    <mergeCell ref="A339:D339"/>
    <mergeCell ref="A340:D340"/>
    <mergeCell ref="E340:F340"/>
    <mergeCell ref="G340:H340"/>
    <mergeCell ref="I340:J340"/>
    <mergeCell ref="A341:D341"/>
    <mergeCell ref="E341:F341"/>
    <mergeCell ref="A342:D342"/>
    <mergeCell ref="E342:F342"/>
    <mergeCell ref="G342:H342"/>
    <mergeCell ref="I342:J342"/>
    <mergeCell ref="E343:F343"/>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5:D335"/>
    <mergeCell ref="A336:D336"/>
    <mergeCell ref="A337:D337"/>
    <mergeCell ref="A297:J297"/>
    <mergeCell ref="A298:J298"/>
    <mergeCell ref="A299:J330"/>
    <mergeCell ref="A332:G332"/>
    <mergeCell ref="H332:J332"/>
    <mergeCell ref="A334:J334"/>
    <mergeCell ref="E335:J336"/>
    <mergeCell ref="E337:J337"/>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36:D736"/>
    <mergeCell ref="A737:D737"/>
    <mergeCell ref="E737:F737"/>
    <mergeCell ref="G737:H737"/>
    <mergeCell ref="I737:J737"/>
    <mergeCell ref="E734:F734"/>
    <mergeCell ref="A735:D735"/>
    <mergeCell ref="E735:F735"/>
    <mergeCell ref="G735:H735"/>
    <mergeCell ref="I735:J735"/>
    <mergeCell ref="A686:J718"/>
    <mergeCell ref="A720:G720"/>
    <mergeCell ref="H720:J720"/>
    <mergeCell ref="A731:D731"/>
    <mergeCell ref="E731:F731"/>
    <mergeCell ref="G731:H731"/>
    <mergeCell ref="I731:J731"/>
    <mergeCell ref="E16:F16"/>
    <mergeCell ref="G16:H16"/>
    <mergeCell ref="I16:J16"/>
    <mergeCell ref="G18:H18"/>
    <mergeCell ref="I18:J18"/>
    <mergeCell ref="A16:D16"/>
    <mergeCell ref="A733:D733"/>
    <mergeCell ref="E733:F733"/>
    <mergeCell ref="G733:H733"/>
    <mergeCell ref="I733:J733"/>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A677:D677"/>
    <mergeCell ref="E677:F677"/>
    <mergeCell ref="G681:H681"/>
    <mergeCell ref="I681:J681"/>
    <mergeCell ref="A682:J682"/>
    <mergeCell ref="A683:J683"/>
    <mergeCell ref="A684:J684"/>
    <mergeCell ref="A685:J685"/>
    <mergeCell ref="A681:D681"/>
    <mergeCell ref="E681:F681"/>
    <mergeCell ref="A678:D678"/>
    <mergeCell ref="E678:F678"/>
    <mergeCell ref="G678:H678"/>
    <mergeCell ref="I678:J678"/>
    <mergeCell ref="E679:F679"/>
    <mergeCell ref="G679:H679"/>
    <mergeCell ref="I679:J679"/>
    <mergeCell ref="A679:D679"/>
    <mergeCell ref="A680:D680"/>
    <mergeCell ref="E676:F676"/>
    <mergeCell ref="G676:H676"/>
    <mergeCell ref="G673:H673"/>
    <mergeCell ref="I673:J673"/>
    <mergeCell ref="A671:D671"/>
    <mergeCell ref="A672:D672"/>
    <mergeCell ref="E672:F672"/>
    <mergeCell ref="G672:H672"/>
    <mergeCell ref="I672:J672"/>
    <mergeCell ref="A673:D673"/>
    <mergeCell ref="E673:F673"/>
    <mergeCell ref="I676:J676"/>
    <mergeCell ref="A620:D620"/>
    <mergeCell ref="E620:F620"/>
    <mergeCell ref="G624:H624"/>
    <mergeCell ref="I624:J624"/>
    <mergeCell ref="E669:J669"/>
    <mergeCell ref="E670:F670"/>
    <mergeCell ref="G670:H670"/>
    <mergeCell ref="I670:J670"/>
    <mergeCell ref="E671:F671"/>
    <mergeCell ref="G671:H671"/>
    <mergeCell ref="I671:J671"/>
    <mergeCell ref="A621:D621"/>
    <mergeCell ref="E621:F621"/>
    <mergeCell ref="G621:H621"/>
    <mergeCell ref="I621:J621"/>
    <mergeCell ref="E622:F622"/>
    <mergeCell ref="G622:H622"/>
    <mergeCell ref="I622:J622"/>
    <mergeCell ref="A622:D622"/>
    <mergeCell ref="A623:D623"/>
    <mergeCell ref="E623:F623"/>
    <mergeCell ref="E624:F624"/>
    <mergeCell ref="G623:H623"/>
    <mergeCell ref="I623:J623"/>
    <mergeCell ref="A624:D624"/>
    <mergeCell ref="E667:J668"/>
    <mergeCell ref="G616:H616"/>
    <mergeCell ref="I616:J616"/>
    <mergeCell ref="A612:J612"/>
    <mergeCell ref="A613:D613"/>
    <mergeCell ref="E613:J614"/>
    <mergeCell ref="A614:D614"/>
    <mergeCell ref="A615:D615"/>
    <mergeCell ref="E615:J615"/>
    <mergeCell ref="E616:F616"/>
    <mergeCell ref="A617:D617"/>
    <mergeCell ref="E617:F617"/>
    <mergeCell ref="G617:H617"/>
    <mergeCell ref="I617:J617"/>
    <mergeCell ref="E618:F618"/>
    <mergeCell ref="G618:H618"/>
    <mergeCell ref="I618:J618"/>
    <mergeCell ref="G620:H620"/>
    <mergeCell ref="I620:J620"/>
    <mergeCell ref="A618:D618"/>
    <mergeCell ref="A619:D619"/>
    <mergeCell ref="E619:F619"/>
    <mergeCell ref="G619:H619"/>
    <mergeCell ref="I619:J619"/>
    <mergeCell ref="A797:J828"/>
    <mergeCell ref="A625:D625"/>
    <mergeCell ref="E625:F625"/>
    <mergeCell ref="G625:H625"/>
    <mergeCell ref="I625:J625"/>
    <mergeCell ref="E626:F626"/>
    <mergeCell ref="G626:H626"/>
    <mergeCell ref="I626:J626"/>
    <mergeCell ref="A626:D626"/>
    <mergeCell ref="A627:D627"/>
    <mergeCell ref="E627:F627"/>
    <mergeCell ref="G627:H627"/>
    <mergeCell ref="I627:J627"/>
    <mergeCell ref="A628:J628"/>
    <mergeCell ref="A629:J629"/>
    <mergeCell ref="A667:D667"/>
    <mergeCell ref="A668:D668"/>
    <mergeCell ref="A669:D669"/>
    <mergeCell ref="A630:J630"/>
    <mergeCell ref="A631:J631"/>
    <mergeCell ref="A632:J662"/>
    <mergeCell ref="A793:J793"/>
    <mergeCell ref="A787:D787"/>
    <mergeCell ref="E787:F787"/>
    <mergeCell ref="G787:H787"/>
    <mergeCell ref="A789:D789"/>
    <mergeCell ref="E789:F789"/>
    <mergeCell ref="G789:H789"/>
    <mergeCell ref="I789:J789"/>
    <mergeCell ref="E790:F790"/>
    <mergeCell ref="G790:H790"/>
    <mergeCell ref="I790:J790"/>
    <mergeCell ref="A790:D790"/>
    <mergeCell ref="A791:D791"/>
    <mergeCell ref="E791:F791"/>
    <mergeCell ref="G791:H791"/>
    <mergeCell ref="I791:J791"/>
    <mergeCell ref="I788:J788"/>
    <mergeCell ref="A786:D786"/>
    <mergeCell ref="A664:G664"/>
    <mergeCell ref="H664:J664"/>
    <mergeCell ref="A666:J666"/>
    <mergeCell ref="I787:J787"/>
    <mergeCell ref="A788:D788"/>
    <mergeCell ref="E788:F788"/>
    <mergeCell ref="G781:H781"/>
    <mergeCell ref="I781:J781"/>
    <mergeCell ref="I782:J782"/>
    <mergeCell ref="E736:F736"/>
    <mergeCell ref="G736:H736"/>
    <mergeCell ref="I736:J736"/>
    <mergeCell ref="A738:J738"/>
    <mergeCell ref="A739:J739"/>
    <mergeCell ref="A734:D734"/>
    <mergeCell ref="A778:D778"/>
    <mergeCell ref="A779:D779"/>
    <mergeCell ref="A780:D780"/>
    <mergeCell ref="G792:H792"/>
    <mergeCell ref="I792:J792"/>
    <mergeCell ref="E680:F680"/>
    <mergeCell ref="G680:H680"/>
    <mergeCell ref="I680:J680"/>
    <mergeCell ref="A674:D674"/>
    <mergeCell ref="E674:F674"/>
    <mergeCell ref="G674:H674"/>
    <mergeCell ref="I674:J674"/>
    <mergeCell ref="E675:F675"/>
    <mergeCell ref="G675:H675"/>
    <mergeCell ref="I675:J675"/>
    <mergeCell ref="G677:H677"/>
    <mergeCell ref="I677:J677"/>
    <mergeCell ref="A675:D675"/>
    <mergeCell ref="A676:D676"/>
    <mergeCell ref="H775:J775"/>
    <mergeCell ref="A777:J777"/>
    <mergeCell ref="A730:D730"/>
    <mergeCell ref="E730:F730"/>
    <mergeCell ref="G734:H734"/>
    <mergeCell ref="I734:J734"/>
    <mergeCell ref="E780:J780"/>
    <mergeCell ref="E781:F781"/>
    <mergeCell ref="A794:J794"/>
    <mergeCell ref="A795:J795"/>
    <mergeCell ref="A796:J796"/>
    <mergeCell ref="A792:D792"/>
    <mergeCell ref="E792:F792"/>
    <mergeCell ref="G784:H784"/>
    <mergeCell ref="I784:J784"/>
    <mergeCell ref="A782:D782"/>
    <mergeCell ref="A783:D783"/>
    <mergeCell ref="E783:F783"/>
    <mergeCell ref="G783:H783"/>
    <mergeCell ref="I783:J783"/>
    <mergeCell ref="A784:D784"/>
    <mergeCell ref="E784:F784"/>
    <mergeCell ref="A785:D785"/>
    <mergeCell ref="E785:F785"/>
    <mergeCell ref="G785:H785"/>
    <mergeCell ref="I785:J785"/>
    <mergeCell ref="E786:F786"/>
    <mergeCell ref="G786:H786"/>
    <mergeCell ref="I786:J786"/>
    <mergeCell ref="G788:H788"/>
    <mergeCell ref="E782:F782"/>
    <mergeCell ref="G782:H782"/>
    <mergeCell ref="A727:D727"/>
    <mergeCell ref="E727:F727"/>
    <mergeCell ref="G727:H727"/>
    <mergeCell ref="I727:J727"/>
    <mergeCell ref="E728:F728"/>
    <mergeCell ref="G728:H728"/>
    <mergeCell ref="I728:J728"/>
    <mergeCell ref="G730:H730"/>
    <mergeCell ref="I730:J730"/>
    <mergeCell ref="A728:D728"/>
    <mergeCell ref="A729:D729"/>
    <mergeCell ref="E729:F729"/>
    <mergeCell ref="G729:H729"/>
    <mergeCell ref="I729:J729"/>
    <mergeCell ref="G726:H726"/>
    <mergeCell ref="I726:J726"/>
    <mergeCell ref="A722:J722"/>
    <mergeCell ref="A723:D723"/>
    <mergeCell ref="E723:J724"/>
    <mergeCell ref="A724:D724"/>
    <mergeCell ref="A725:D725"/>
    <mergeCell ref="E725:J725"/>
    <mergeCell ref="E726:F726"/>
    <mergeCell ref="A740:J740"/>
    <mergeCell ref="A741:J741"/>
    <mergeCell ref="A742:J773"/>
    <mergeCell ref="A775:G775"/>
    <mergeCell ref="E778:J779"/>
    <mergeCell ref="E732:F732"/>
    <mergeCell ref="G732:H732"/>
    <mergeCell ref="I732:J732"/>
    <mergeCell ref="A732:D732"/>
  </mergeCells>
  <dataValidations count="6">
    <dataValidation type="list" allowBlank="1" showInputMessage="1" showErrorMessage="1" prompt="Please select from drop down list." sqref="E282 E337 E392 E446 E505 E559 E615 E669 E725 E780"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6:G348 I346:I348 G401:G403 I401:I403 G455:G457 I455:I457 G514:G516 I514:I516 G568:G570 I568:I570 G624:G626 I624:I626 G678:G680 I678:I680 G734:G736 I734:I736 G789:G791 I789:I791" xr:uid="{00000000-0002-0000-0600-000001000000}">
      <formula1>0</formula1>
      <formula2>50000000</formula2>
    </dataValidation>
    <dataValidation type="custom" allowBlank="1" showInputMessage="1" showErrorMessage="1" prompt="Leave Blank or Describe Other Expenditure. " sqref="A735:A736 A17 A72 A128 A183 A237:A238 A292:A293 A347:A348 A402:A403 A456:A457 A515:A516 A569:A570 A625:A626 A679:A680 A790:A791" xr:uid="{00000000-0002-0000-0600-000002000000}">
      <formula1>AND(GTE(LEN(A17),MIN((1),(35))),LTE(LEN(A17),MAX((1),(35))))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9:E344 G339:G344 I339:I344 E346:E348 E394:E399 G394:G399 I394:I399 E401:E403 E448:E453 G448:G453 I448:I453 E455:E457 E507:E512 G507:G512 I507:I512 E514:E516 E561:E566 G561:G566 I561:I566 E568:E570 E617:E622 G617:G622 I617:I622 E624:E626 E671:E676 G671:G676 I671:I676 E678:E680 E727:E732 G727:G732 I727:I732 E734:E736 E782:E787 G782:G787 I782:I787 E789:E791" xr:uid="{00000000-0002-0000-0600-000004000000}">
      <formula1>0</formula1>
      <formula2>50000000</formula2>
    </dataValidation>
    <dataValidation type="textLength" allowBlank="1" showInputMessage="1" showErrorMessage="1" prompt="Leave Blank or Describe Other Expenditure. " sqref="A15:D16 A70:D71 A126:D127 A181:D182 A236:D236 A291:D291 A346:D346 A401:D401 A455:D455 A514:D514 A568:D568 A624:D624 A678:D678 A734:D734 A789:D789" xr:uid="{A3DC39F3-E4C8-452C-8820-D2F757F927B0}">
      <formula1>1</formula1>
      <formula2>35</formula2>
    </dataValidation>
  </dataValidations>
  <pageMargins left="0.7" right="0.7" top="0.75" bottom="0.75" header="0" footer="0"/>
  <pageSetup orientation="portrait" r:id="rId1"/>
  <headerFooter>
    <oddFooter>&amp;L&amp;F</oddFooter>
  </headerFooter>
  <rowBreaks count="1" manualBreakCount="1">
    <brk id="5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3E07-7E53-49F5-AB5F-30D3AB7F87A1}">
  <dimension ref="A1:J1000"/>
  <sheetViews>
    <sheetView showGridLines="0" zoomScaleNormal="100" workbookViewId="0">
      <selection activeCell="H2" sqref="H2"/>
    </sheetView>
  </sheetViews>
  <sheetFormatPr defaultColWidth="12.5703125" defaultRowHeight="15" customHeight="1"/>
  <cols>
    <col min="1" max="26" width="8.85546875" style="155" customWidth="1"/>
    <col min="27" max="16384" width="12.5703125" style="155"/>
  </cols>
  <sheetData>
    <row r="1" spans="1:10" ht="12.75" customHeight="1">
      <c r="A1" s="321" t="s">
        <v>65</v>
      </c>
      <c r="B1" s="322"/>
      <c r="C1" s="322"/>
      <c r="D1" s="322"/>
      <c r="E1" s="322"/>
      <c r="F1" s="322"/>
      <c r="G1" s="322"/>
      <c r="H1" s="323" t="s">
        <v>892</v>
      </c>
      <c r="I1" s="322"/>
      <c r="J1" s="324"/>
    </row>
    <row r="2" spans="1:10" ht="12.75" customHeight="1">
      <c r="A2" s="156"/>
      <c r="B2" s="156"/>
      <c r="C2" s="156"/>
      <c r="D2" s="156"/>
      <c r="E2" s="156"/>
      <c r="F2" s="156"/>
      <c r="G2" s="156"/>
      <c r="H2" s="156"/>
      <c r="I2" s="156"/>
      <c r="J2" s="156"/>
    </row>
    <row r="3" spans="1:10" ht="12.75" customHeight="1">
      <c r="A3" s="325" t="s">
        <v>979</v>
      </c>
      <c r="B3" s="322"/>
      <c r="C3" s="322"/>
      <c r="D3" s="322"/>
      <c r="E3" s="322"/>
      <c r="F3" s="322"/>
      <c r="G3" s="322"/>
      <c r="H3" s="322"/>
      <c r="I3" s="322"/>
      <c r="J3" s="324"/>
    </row>
    <row r="4" spans="1:10" ht="12.75" customHeight="1">
      <c r="A4" s="326" t="s">
        <v>140</v>
      </c>
      <c r="B4" s="327"/>
      <c r="C4" s="327"/>
      <c r="D4" s="328"/>
      <c r="E4" s="294" t="s">
        <v>994</v>
      </c>
      <c r="F4" s="295"/>
      <c r="G4" s="295"/>
      <c r="H4" s="295"/>
      <c r="I4" s="295"/>
      <c r="J4" s="296"/>
    </row>
    <row r="5" spans="1:10" ht="12.75" customHeight="1">
      <c r="A5" s="329" t="s">
        <v>163</v>
      </c>
      <c r="B5" s="330"/>
      <c r="C5" s="330"/>
      <c r="D5" s="331"/>
      <c r="E5" s="297"/>
      <c r="F5" s="298"/>
      <c r="G5" s="298"/>
      <c r="H5" s="298"/>
      <c r="I5" s="298"/>
      <c r="J5" s="299"/>
    </row>
    <row r="6" spans="1:10" ht="12.75" customHeight="1">
      <c r="A6" s="332" t="s">
        <v>164</v>
      </c>
      <c r="B6" s="322"/>
      <c r="C6" s="322"/>
      <c r="D6" s="324"/>
      <c r="E6" s="333"/>
      <c r="F6" s="322"/>
      <c r="G6" s="322"/>
      <c r="H6" s="322"/>
      <c r="I6" s="322"/>
      <c r="J6" s="324"/>
    </row>
    <row r="7" spans="1:10" ht="12.75" customHeight="1">
      <c r="A7" s="157"/>
      <c r="B7" s="158"/>
      <c r="C7" s="158"/>
      <c r="D7" s="158"/>
      <c r="E7" s="334" t="s">
        <v>143</v>
      </c>
      <c r="F7" s="330"/>
      <c r="G7" s="334" t="s">
        <v>144</v>
      </c>
      <c r="H7" s="330"/>
      <c r="I7" s="335" t="s">
        <v>145</v>
      </c>
      <c r="J7" s="331"/>
    </row>
    <row r="8" spans="1:10" ht="12.75" customHeight="1">
      <c r="A8" s="336" t="s">
        <v>146</v>
      </c>
      <c r="B8" s="322"/>
      <c r="C8" s="322"/>
      <c r="D8" s="324"/>
      <c r="E8" s="337"/>
      <c r="F8" s="324"/>
      <c r="G8" s="337"/>
      <c r="H8" s="324"/>
      <c r="I8" s="338"/>
      <c r="J8" s="324"/>
    </row>
    <row r="9" spans="1:10" ht="12.75" customHeight="1">
      <c r="A9" s="339" t="s">
        <v>147</v>
      </c>
      <c r="B9" s="322"/>
      <c r="C9" s="322"/>
      <c r="D9" s="324"/>
      <c r="E9" s="340">
        <v>588717.80649999995</v>
      </c>
      <c r="F9" s="324"/>
      <c r="G9" s="341"/>
      <c r="H9" s="324"/>
      <c r="I9" s="342"/>
      <c r="J9" s="324"/>
    </row>
    <row r="10" spans="1:10" ht="12.75" customHeight="1">
      <c r="A10" s="336" t="s">
        <v>148</v>
      </c>
      <c r="B10" s="322"/>
      <c r="C10" s="322"/>
      <c r="D10" s="324"/>
      <c r="E10" s="337">
        <v>112947.83</v>
      </c>
      <c r="F10" s="324"/>
      <c r="G10" s="337"/>
      <c r="H10" s="324"/>
      <c r="I10" s="338"/>
      <c r="J10" s="324"/>
    </row>
    <row r="11" spans="1:10" ht="12.75" customHeight="1">
      <c r="A11" s="339" t="s">
        <v>149</v>
      </c>
      <c r="B11" s="322"/>
      <c r="C11" s="322"/>
      <c r="D11" s="324"/>
      <c r="E11" s="340">
        <v>7972168.7335000001</v>
      </c>
      <c r="F11" s="324"/>
      <c r="G11" s="341"/>
      <c r="H11" s="324"/>
      <c r="I11" s="342"/>
      <c r="J11" s="324"/>
    </row>
    <row r="12" spans="1:10" ht="12.75" customHeight="1">
      <c r="A12" s="336" t="s">
        <v>150</v>
      </c>
      <c r="B12" s="322"/>
      <c r="C12" s="322"/>
      <c r="D12" s="324"/>
      <c r="E12" s="337"/>
      <c r="F12" s="324"/>
      <c r="G12" s="337"/>
      <c r="H12" s="324"/>
      <c r="I12" s="338"/>
      <c r="J12" s="324"/>
    </row>
    <row r="13" spans="1:10" ht="12.75" customHeight="1">
      <c r="A13" s="339" t="s">
        <v>151</v>
      </c>
      <c r="B13" s="322"/>
      <c r="C13" s="322"/>
      <c r="D13" s="324"/>
      <c r="E13" s="340">
        <v>32380.149999999998</v>
      </c>
      <c r="F13" s="324"/>
      <c r="G13" s="341"/>
      <c r="H13" s="324"/>
      <c r="I13" s="342"/>
      <c r="J13" s="324"/>
    </row>
    <row r="14" spans="1:10" ht="12.75" customHeight="1">
      <c r="A14" s="336" t="s">
        <v>152</v>
      </c>
      <c r="B14" s="322"/>
      <c r="C14" s="322"/>
      <c r="D14" s="324"/>
      <c r="E14" s="344"/>
      <c r="F14" s="324"/>
      <c r="G14" s="344"/>
      <c r="H14" s="324"/>
      <c r="I14" s="345"/>
      <c r="J14" s="324"/>
    </row>
    <row r="15" spans="1:10" ht="12.75" customHeight="1">
      <c r="A15" s="291" t="s">
        <v>960</v>
      </c>
      <c r="B15" s="292"/>
      <c r="C15" s="292"/>
      <c r="D15" s="293"/>
      <c r="E15" s="340">
        <v>53809.57</v>
      </c>
      <c r="F15" s="324"/>
      <c r="G15" s="341"/>
      <c r="H15" s="324"/>
      <c r="I15" s="341"/>
      <c r="J15" s="324"/>
    </row>
    <row r="16" spans="1:10" ht="12.75" customHeight="1">
      <c r="A16" s="343"/>
      <c r="B16" s="322"/>
      <c r="C16" s="322"/>
      <c r="D16" s="324"/>
      <c r="E16" s="340"/>
      <c r="F16" s="324"/>
      <c r="G16" s="341"/>
      <c r="H16" s="324"/>
      <c r="I16" s="341"/>
      <c r="J16" s="324"/>
    </row>
    <row r="17" spans="1:10" ht="12.75" customHeight="1">
      <c r="A17" s="343"/>
      <c r="B17" s="322"/>
      <c r="C17" s="322"/>
      <c r="D17" s="324"/>
      <c r="E17" s="340"/>
      <c r="F17" s="324"/>
      <c r="G17" s="341"/>
      <c r="H17" s="324"/>
      <c r="I17" s="341"/>
      <c r="J17" s="324"/>
    </row>
    <row r="18" spans="1:10" ht="12.75" customHeight="1">
      <c r="A18" s="355" t="s">
        <v>153</v>
      </c>
      <c r="B18" s="322"/>
      <c r="C18" s="322"/>
      <c r="D18" s="324"/>
      <c r="E18" s="356">
        <f>SUM(E8:E17)</f>
        <v>8760024.0899999999</v>
      </c>
      <c r="F18" s="324"/>
      <c r="G18" s="356">
        <f>SUM(G8:G17)</f>
        <v>0</v>
      </c>
      <c r="H18" s="324"/>
      <c r="I18" s="356">
        <f>SUM(I8:I17)</f>
        <v>0</v>
      </c>
      <c r="J18" s="324"/>
    </row>
    <row r="19" spans="1:10" ht="12.75" customHeight="1">
      <c r="A19" s="346" t="s">
        <v>154</v>
      </c>
      <c r="B19" s="327"/>
      <c r="C19" s="327"/>
      <c r="D19" s="327"/>
      <c r="E19" s="327"/>
      <c r="F19" s="327"/>
      <c r="G19" s="327"/>
      <c r="H19" s="327"/>
      <c r="I19" s="327"/>
      <c r="J19" s="328"/>
    </row>
    <row r="20" spans="1:10" ht="12.75" customHeight="1">
      <c r="A20" s="347" t="s">
        <v>155</v>
      </c>
      <c r="B20" s="348"/>
      <c r="C20" s="348"/>
      <c r="D20" s="348"/>
      <c r="E20" s="348"/>
      <c r="F20" s="348"/>
      <c r="G20" s="348"/>
      <c r="H20" s="348"/>
      <c r="I20" s="348"/>
      <c r="J20" s="349"/>
    </row>
    <row r="21" spans="1:10" ht="12.75" customHeight="1">
      <c r="A21" s="347" t="s">
        <v>156</v>
      </c>
      <c r="B21" s="348"/>
      <c r="C21" s="348"/>
      <c r="D21" s="348"/>
      <c r="E21" s="348"/>
      <c r="F21" s="348"/>
      <c r="G21" s="348"/>
      <c r="H21" s="348"/>
      <c r="I21" s="348"/>
      <c r="J21" s="349"/>
    </row>
    <row r="22" spans="1:10" ht="12.75" customHeight="1">
      <c r="A22" s="350" t="s">
        <v>157</v>
      </c>
      <c r="B22" s="330"/>
      <c r="C22" s="330"/>
      <c r="D22" s="330"/>
      <c r="E22" s="330"/>
      <c r="F22" s="330"/>
      <c r="G22" s="330"/>
      <c r="H22" s="330"/>
      <c r="I22" s="330"/>
      <c r="J22" s="331"/>
    </row>
    <row r="23" spans="1:10" ht="12.75" customHeight="1">
      <c r="A23" s="351" t="s">
        <v>1033</v>
      </c>
      <c r="B23" s="327"/>
      <c r="C23" s="327"/>
      <c r="D23" s="327"/>
      <c r="E23" s="327"/>
      <c r="F23" s="327"/>
      <c r="G23" s="327"/>
      <c r="H23" s="327"/>
      <c r="I23" s="327"/>
      <c r="J23" s="328"/>
    </row>
    <row r="24" spans="1:10" ht="12.75" customHeight="1">
      <c r="A24" s="352"/>
      <c r="B24" s="353"/>
      <c r="C24" s="353"/>
      <c r="D24" s="353"/>
      <c r="E24" s="353"/>
      <c r="F24" s="353"/>
      <c r="G24" s="353"/>
      <c r="H24" s="353"/>
      <c r="I24" s="353"/>
      <c r="J24" s="349"/>
    </row>
    <row r="25" spans="1:10" ht="12.75" customHeight="1">
      <c r="A25" s="352"/>
      <c r="B25" s="353"/>
      <c r="C25" s="353"/>
      <c r="D25" s="353"/>
      <c r="E25" s="353"/>
      <c r="F25" s="353"/>
      <c r="G25" s="353"/>
      <c r="H25" s="353"/>
      <c r="I25" s="353"/>
      <c r="J25" s="349"/>
    </row>
    <row r="26" spans="1:10" ht="12.75" customHeight="1">
      <c r="A26" s="352"/>
      <c r="B26" s="353"/>
      <c r="C26" s="353"/>
      <c r="D26" s="353"/>
      <c r="E26" s="353"/>
      <c r="F26" s="353"/>
      <c r="G26" s="353"/>
      <c r="H26" s="353"/>
      <c r="I26" s="353"/>
      <c r="J26" s="349"/>
    </row>
    <row r="27" spans="1:10" ht="12.75" customHeight="1">
      <c r="A27" s="352"/>
      <c r="B27" s="353"/>
      <c r="C27" s="353"/>
      <c r="D27" s="353"/>
      <c r="E27" s="353"/>
      <c r="F27" s="353"/>
      <c r="G27" s="353"/>
      <c r="H27" s="353"/>
      <c r="I27" s="353"/>
      <c r="J27" s="349"/>
    </row>
    <row r="28" spans="1:10" ht="12.75" customHeight="1">
      <c r="A28" s="352"/>
      <c r="B28" s="353"/>
      <c r="C28" s="353"/>
      <c r="D28" s="353"/>
      <c r="E28" s="353"/>
      <c r="F28" s="353"/>
      <c r="G28" s="353"/>
      <c r="H28" s="353"/>
      <c r="I28" s="353"/>
      <c r="J28" s="349"/>
    </row>
    <row r="29" spans="1:10" ht="12.75" customHeight="1">
      <c r="A29" s="352"/>
      <c r="B29" s="353"/>
      <c r="C29" s="353"/>
      <c r="D29" s="353"/>
      <c r="E29" s="353"/>
      <c r="F29" s="353"/>
      <c r="G29" s="353"/>
      <c r="H29" s="353"/>
      <c r="I29" s="353"/>
      <c r="J29" s="349"/>
    </row>
    <row r="30" spans="1:10" ht="12.75" customHeight="1">
      <c r="A30" s="352"/>
      <c r="B30" s="353"/>
      <c r="C30" s="353"/>
      <c r="D30" s="353"/>
      <c r="E30" s="353"/>
      <c r="F30" s="353"/>
      <c r="G30" s="353"/>
      <c r="H30" s="353"/>
      <c r="I30" s="353"/>
      <c r="J30" s="349"/>
    </row>
    <row r="31" spans="1:10" ht="12.75" customHeight="1">
      <c r="A31" s="352"/>
      <c r="B31" s="353"/>
      <c r="C31" s="353"/>
      <c r="D31" s="353"/>
      <c r="E31" s="353"/>
      <c r="F31" s="353"/>
      <c r="G31" s="353"/>
      <c r="H31" s="353"/>
      <c r="I31" s="353"/>
      <c r="J31" s="349"/>
    </row>
    <row r="32" spans="1:10" ht="12.75" customHeight="1">
      <c r="A32" s="352"/>
      <c r="B32" s="353"/>
      <c r="C32" s="353"/>
      <c r="D32" s="353"/>
      <c r="E32" s="353"/>
      <c r="F32" s="353"/>
      <c r="G32" s="353"/>
      <c r="H32" s="353"/>
      <c r="I32" s="353"/>
      <c r="J32" s="349"/>
    </row>
    <row r="33" spans="1:10" ht="12.75" customHeight="1">
      <c r="A33" s="352"/>
      <c r="B33" s="353"/>
      <c r="C33" s="353"/>
      <c r="D33" s="353"/>
      <c r="E33" s="353"/>
      <c r="F33" s="353"/>
      <c r="G33" s="353"/>
      <c r="H33" s="353"/>
      <c r="I33" s="353"/>
      <c r="J33" s="349"/>
    </row>
    <row r="34" spans="1:10" ht="12.75" customHeight="1">
      <c r="A34" s="352"/>
      <c r="B34" s="353"/>
      <c r="C34" s="353"/>
      <c r="D34" s="353"/>
      <c r="E34" s="353"/>
      <c r="F34" s="353"/>
      <c r="G34" s="353"/>
      <c r="H34" s="353"/>
      <c r="I34" s="353"/>
      <c r="J34" s="349"/>
    </row>
    <row r="35" spans="1:10" ht="12.75" customHeight="1">
      <c r="A35" s="352"/>
      <c r="B35" s="353"/>
      <c r="C35" s="353"/>
      <c r="D35" s="353"/>
      <c r="E35" s="353"/>
      <c r="F35" s="353"/>
      <c r="G35" s="353"/>
      <c r="H35" s="353"/>
      <c r="I35" s="353"/>
      <c r="J35" s="349"/>
    </row>
    <row r="36" spans="1:10" ht="12.75" customHeight="1">
      <c r="A36" s="352"/>
      <c r="B36" s="353"/>
      <c r="C36" s="353"/>
      <c r="D36" s="353"/>
      <c r="E36" s="353"/>
      <c r="F36" s="353"/>
      <c r="G36" s="353"/>
      <c r="H36" s="353"/>
      <c r="I36" s="353"/>
      <c r="J36" s="349"/>
    </row>
    <row r="37" spans="1:10" ht="12.75" customHeight="1">
      <c r="A37" s="352"/>
      <c r="B37" s="353"/>
      <c r="C37" s="353"/>
      <c r="D37" s="353"/>
      <c r="E37" s="353"/>
      <c r="F37" s="353"/>
      <c r="G37" s="353"/>
      <c r="H37" s="353"/>
      <c r="I37" s="353"/>
      <c r="J37" s="349"/>
    </row>
    <row r="38" spans="1:10" ht="12.75" customHeight="1">
      <c r="A38" s="352"/>
      <c r="B38" s="353"/>
      <c r="C38" s="353"/>
      <c r="D38" s="353"/>
      <c r="E38" s="353"/>
      <c r="F38" s="353"/>
      <c r="G38" s="353"/>
      <c r="H38" s="353"/>
      <c r="I38" s="353"/>
      <c r="J38" s="349"/>
    </row>
    <row r="39" spans="1:10" ht="12.75" customHeight="1">
      <c r="A39" s="352"/>
      <c r="B39" s="353"/>
      <c r="C39" s="353"/>
      <c r="D39" s="353"/>
      <c r="E39" s="353"/>
      <c r="F39" s="353"/>
      <c r="G39" s="353"/>
      <c r="H39" s="353"/>
      <c r="I39" s="353"/>
      <c r="J39" s="349"/>
    </row>
    <row r="40" spans="1:10" ht="12.75" customHeight="1">
      <c r="A40" s="352"/>
      <c r="B40" s="353"/>
      <c r="C40" s="353"/>
      <c r="D40" s="353"/>
      <c r="E40" s="353"/>
      <c r="F40" s="353"/>
      <c r="G40" s="353"/>
      <c r="H40" s="353"/>
      <c r="I40" s="353"/>
      <c r="J40" s="349"/>
    </row>
    <row r="41" spans="1:10" ht="12.75" customHeight="1">
      <c r="A41" s="352"/>
      <c r="B41" s="353"/>
      <c r="C41" s="353"/>
      <c r="D41" s="353"/>
      <c r="E41" s="353"/>
      <c r="F41" s="353"/>
      <c r="G41" s="353"/>
      <c r="H41" s="353"/>
      <c r="I41" s="353"/>
      <c r="J41" s="349"/>
    </row>
    <row r="42" spans="1:10" ht="12.75" customHeight="1">
      <c r="A42" s="352"/>
      <c r="B42" s="353"/>
      <c r="C42" s="353"/>
      <c r="D42" s="353"/>
      <c r="E42" s="353"/>
      <c r="F42" s="353"/>
      <c r="G42" s="353"/>
      <c r="H42" s="353"/>
      <c r="I42" s="353"/>
      <c r="J42" s="349"/>
    </row>
    <row r="43" spans="1:10" ht="12.75" customHeight="1">
      <c r="A43" s="352"/>
      <c r="B43" s="353"/>
      <c r="C43" s="353"/>
      <c r="D43" s="353"/>
      <c r="E43" s="353"/>
      <c r="F43" s="353"/>
      <c r="G43" s="353"/>
      <c r="H43" s="353"/>
      <c r="I43" s="353"/>
      <c r="J43" s="349"/>
    </row>
    <row r="44" spans="1:10" ht="12.75" customHeight="1">
      <c r="A44" s="352"/>
      <c r="B44" s="353"/>
      <c r="C44" s="353"/>
      <c r="D44" s="353"/>
      <c r="E44" s="353"/>
      <c r="F44" s="353"/>
      <c r="G44" s="353"/>
      <c r="H44" s="353"/>
      <c r="I44" s="353"/>
      <c r="J44" s="349"/>
    </row>
    <row r="45" spans="1:10" ht="12.75" customHeight="1">
      <c r="A45" s="352"/>
      <c r="B45" s="353"/>
      <c r="C45" s="353"/>
      <c r="D45" s="353"/>
      <c r="E45" s="353"/>
      <c r="F45" s="353"/>
      <c r="G45" s="353"/>
      <c r="H45" s="353"/>
      <c r="I45" s="353"/>
      <c r="J45" s="349"/>
    </row>
    <row r="46" spans="1:10" ht="12.75" customHeight="1">
      <c r="A46" s="352"/>
      <c r="B46" s="353"/>
      <c r="C46" s="353"/>
      <c r="D46" s="353"/>
      <c r="E46" s="353"/>
      <c r="F46" s="353"/>
      <c r="G46" s="353"/>
      <c r="H46" s="353"/>
      <c r="I46" s="353"/>
      <c r="J46" s="349"/>
    </row>
    <row r="47" spans="1:10" ht="12.75" customHeight="1">
      <c r="A47" s="352"/>
      <c r="B47" s="353"/>
      <c r="C47" s="353"/>
      <c r="D47" s="353"/>
      <c r="E47" s="353"/>
      <c r="F47" s="353"/>
      <c r="G47" s="353"/>
      <c r="H47" s="353"/>
      <c r="I47" s="353"/>
      <c r="J47" s="349"/>
    </row>
    <row r="48" spans="1:10" ht="12.75" customHeight="1">
      <c r="A48" s="352"/>
      <c r="B48" s="353"/>
      <c r="C48" s="353"/>
      <c r="D48" s="353"/>
      <c r="E48" s="353"/>
      <c r="F48" s="353"/>
      <c r="G48" s="353"/>
      <c r="H48" s="353"/>
      <c r="I48" s="353"/>
      <c r="J48" s="349"/>
    </row>
    <row r="49" spans="1:10" ht="12.75" customHeight="1">
      <c r="A49" s="352"/>
      <c r="B49" s="353"/>
      <c r="C49" s="353"/>
      <c r="D49" s="353"/>
      <c r="E49" s="353"/>
      <c r="F49" s="353"/>
      <c r="G49" s="353"/>
      <c r="H49" s="353"/>
      <c r="I49" s="353"/>
      <c r="J49" s="349"/>
    </row>
    <row r="50" spans="1:10" ht="12.75" customHeight="1">
      <c r="A50" s="352"/>
      <c r="B50" s="353"/>
      <c r="C50" s="353"/>
      <c r="D50" s="353"/>
      <c r="E50" s="353"/>
      <c r="F50" s="353"/>
      <c r="G50" s="353"/>
      <c r="H50" s="353"/>
      <c r="I50" s="353"/>
      <c r="J50" s="349"/>
    </row>
    <row r="51" spans="1:10" ht="12.75" customHeight="1">
      <c r="A51" s="352"/>
      <c r="B51" s="353"/>
      <c r="C51" s="353"/>
      <c r="D51" s="353"/>
      <c r="E51" s="353"/>
      <c r="F51" s="353"/>
      <c r="G51" s="353"/>
      <c r="H51" s="353"/>
      <c r="I51" s="353"/>
      <c r="J51" s="349"/>
    </row>
    <row r="52" spans="1:10" ht="12.75" customHeight="1">
      <c r="A52" s="352"/>
      <c r="B52" s="353"/>
      <c r="C52" s="353"/>
      <c r="D52" s="353"/>
      <c r="E52" s="353"/>
      <c r="F52" s="353"/>
      <c r="G52" s="353"/>
      <c r="H52" s="353"/>
      <c r="I52" s="353"/>
      <c r="J52" s="349"/>
    </row>
    <row r="53" spans="1:10" ht="12.75" customHeight="1">
      <c r="A53" s="352"/>
      <c r="B53" s="353"/>
      <c r="C53" s="353"/>
      <c r="D53" s="353"/>
      <c r="E53" s="353"/>
      <c r="F53" s="353"/>
      <c r="G53" s="353"/>
      <c r="H53" s="353"/>
      <c r="I53" s="353"/>
      <c r="J53" s="349"/>
    </row>
    <row r="54" spans="1:10" ht="12.75" customHeight="1">
      <c r="A54" s="354"/>
      <c r="B54" s="330"/>
      <c r="C54" s="330"/>
      <c r="D54" s="330"/>
      <c r="E54" s="330"/>
      <c r="F54" s="330"/>
      <c r="G54" s="330"/>
      <c r="H54" s="330"/>
      <c r="I54" s="330"/>
      <c r="J54" s="331"/>
    </row>
    <row r="55" spans="1:10" ht="12.75" customHeight="1">
      <c r="A55" s="159"/>
      <c r="B55" s="159"/>
      <c r="C55" s="159"/>
      <c r="D55" s="159"/>
      <c r="E55" s="159"/>
      <c r="F55" s="159"/>
      <c r="G55" s="159"/>
      <c r="H55" s="159"/>
      <c r="I55" s="159"/>
      <c r="J55" s="159"/>
    </row>
    <row r="56" spans="1:10" ht="12.75" customHeight="1">
      <c r="A56" s="321" t="s">
        <v>65</v>
      </c>
      <c r="B56" s="322"/>
      <c r="C56" s="322"/>
      <c r="D56" s="322"/>
      <c r="E56" s="322"/>
      <c r="F56" s="322"/>
      <c r="G56" s="322"/>
      <c r="H56" s="323">
        <f>'[1]CONTACT INFORMATION'!$A$24</f>
        <v>0</v>
      </c>
      <c r="I56" s="322"/>
      <c r="J56" s="324"/>
    </row>
    <row r="57" spans="1:10" ht="12.75" customHeight="1">
      <c r="A57" s="156"/>
      <c r="B57" s="156"/>
      <c r="C57" s="156"/>
      <c r="D57" s="156"/>
      <c r="E57" s="156"/>
      <c r="F57" s="156"/>
      <c r="G57" s="156"/>
      <c r="H57" s="156"/>
      <c r="I57" s="156"/>
      <c r="J57" s="156"/>
    </row>
    <row r="58" spans="1:10" ht="12.75" customHeight="1">
      <c r="A58" s="325" t="s">
        <v>980</v>
      </c>
      <c r="B58" s="322"/>
      <c r="C58" s="322"/>
      <c r="D58" s="322"/>
      <c r="E58" s="322"/>
      <c r="F58" s="322"/>
      <c r="G58" s="322"/>
      <c r="H58" s="322"/>
      <c r="I58" s="322"/>
      <c r="J58" s="324"/>
    </row>
    <row r="59" spans="1:10" ht="12.75" customHeight="1">
      <c r="A59" s="326" t="s">
        <v>140</v>
      </c>
      <c r="B59" s="327"/>
      <c r="C59" s="327"/>
      <c r="D59" s="328"/>
      <c r="E59" s="357"/>
      <c r="F59" s="327"/>
      <c r="G59" s="327"/>
      <c r="H59" s="327"/>
      <c r="I59" s="327"/>
      <c r="J59" s="328"/>
    </row>
    <row r="60" spans="1:10" ht="12.75" customHeight="1">
      <c r="A60" s="329" t="s">
        <v>163</v>
      </c>
      <c r="B60" s="330"/>
      <c r="C60" s="330"/>
      <c r="D60" s="331"/>
      <c r="E60" s="354"/>
      <c r="F60" s="330"/>
      <c r="G60" s="330"/>
      <c r="H60" s="330"/>
      <c r="I60" s="330"/>
      <c r="J60" s="331"/>
    </row>
    <row r="61" spans="1:10" ht="12.75" customHeight="1">
      <c r="A61" s="332" t="s">
        <v>164</v>
      </c>
      <c r="B61" s="322"/>
      <c r="C61" s="322"/>
      <c r="D61" s="324"/>
      <c r="E61" s="333"/>
      <c r="F61" s="322"/>
      <c r="G61" s="322"/>
      <c r="H61" s="322"/>
      <c r="I61" s="322"/>
      <c r="J61" s="324"/>
    </row>
    <row r="62" spans="1:10" ht="12.75" customHeight="1">
      <c r="A62" s="157"/>
      <c r="B62" s="158"/>
      <c r="C62" s="158"/>
      <c r="D62" s="158"/>
      <c r="E62" s="334" t="s">
        <v>143</v>
      </c>
      <c r="F62" s="330"/>
      <c r="G62" s="334" t="s">
        <v>144</v>
      </c>
      <c r="H62" s="330"/>
      <c r="I62" s="335" t="s">
        <v>145</v>
      </c>
      <c r="J62" s="331"/>
    </row>
    <row r="63" spans="1:10" ht="12.75" customHeight="1">
      <c r="A63" s="336" t="s">
        <v>146</v>
      </c>
      <c r="B63" s="322"/>
      <c r="C63" s="322"/>
      <c r="D63" s="324"/>
      <c r="E63" s="337"/>
      <c r="F63" s="324"/>
      <c r="G63" s="337"/>
      <c r="H63" s="324"/>
      <c r="I63" s="338"/>
      <c r="J63" s="324"/>
    </row>
    <row r="64" spans="1:10" ht="12.75" customHeight="1">
      <c r="A64" s="339" t="s">
        <v>147</v>
      </c>
      <c r="B64" s="322"/>
      <c r="C64" s="322"/>
      <c r="D64" s="324"/>
      <c r="E64" s="340"/>
      <c r="F64" s="324"/>
      <c r="G64" s="341"/>
      <c r="H64" s="324"/>
      <c r="I64" s="342"/>
      <c r="J64" s="324"/>
    </row>
    <row r="65" spans="1:10" ht="12.75" customHeight="1">
      <c r="A65" s="336" t="s">
        <v>148</v>
      </c>
      <c r="B65" s="322"/>
      <c r="C65" s="322"/>
      <c r="D65" s="324"/>
      <c r="E65" s="337"/>
      <c r="F65" s="324"/>
      <c r="G65" s="337"/>
      <c r="H65" s="324"/>
      <c r="I65" s="338"/>
      <c r="J65" s="324"/>
    </row>
    <row r="66" spans="1:10" ht="12.75" customHeight="1">
      <c r="A66" s="339" t="s">
        <v>149</v>
      </c>
      <c r="B66" s="322"/>
      <c r="C66" s="322"/>
      <c r="D66" s="324"/>
      <c r="E66" s="340"/>
      <c r="F66" s="324"/>
      <c r="G66" s="341"/>
      <c r="H66" s="324"/>
      <c r="I66" s="342"/>
      <c r="J66" s="324"/>
    </row>
    <row r="67" spans="1:10" ht="12.75" customHeight="1">
      <c r="A67" s="336" t="s">
        <v>150</v>
      </c>
      <c r="B67" s="322"/>
      <c r="C67" s="322"/>
      <c r="D67" s="324"/>
      <c r="E67" s="337"/>
      <c r="F67" s="324"/>
      <c r="G67" s="337"/>
      <c r="H67" s="324"/>
      <c r="I67" s="338"/>
      <c r="J67" s="324"/>
    </row>
    <row r="68" spans="1:10" ht="12.75" customHeight="1">
      <c r="A68" s="339" t="s">
        <v>151</v>
      </c>
      <c r="B68" s="322"/>
      <c r="C68" s="322"/>
      <c r="D68" s="324"/>
      <c r="E68" s="340"/>
      <c r="F68" s="324"/>
      <c r="G68" s="341"/>
      <c r="H68" s="324"/>
      <c r="I68" s="342"/>
      <c r="J68" s="324"/>
    </row>
    <row r="69" spans="1:10" ht="12.75" customHeight="1">
      <c r="A69" s="336" t="s">
        <v>152</v>
      </c>
      <c r="B69" s="322"/>
      <c r="C69" s="322"/>
      <c r="D69" s="324"/>
      <c r="E69" s="344"/>
      <c r="F69" s="324"/>
      <c r="G69" s="344"/>
      <c r="H69" s="324"/>
      <c r="I69" s="345"/>
      <c r="J69" s="324"/>
    </row>
    <row r="70" spans="1:10" ht="12.75" customHeight="1">
      <c r="A70" s="343"/>
      <c r="B70" s="322"/>
      <c r="C70" s="322"/>
      <c r="D70" s="324"/>
      <c r="E70" s="340"/>
      <c r="F70" s="324"/>
      <c r="G70" s="341"/>
      <c r="H70" s="324"/>
      <c r="I70" s="341"/>
      <c r="J70" s="324"/>
    </row>
    <row r="71" spans="1:10" ht="12.75" customHeight="1">
      <c r="A71" s="343"/>
      <c r="B71" s="322"/>
      <c r="C71" s="322"/>
      <c r="D71" s="324"/>
      <c r="E71" s="340"/>
      <c r="F71" s="324"/>
      <c r="G71" s="341"/>
      <c r="H71" s="324"/>
      <c r="I71" s="341"/>
      <c r="J71" s="324"/>
    </row>
    <row r="72" spans="1:10" ht="12.75" customHeight="1">
      <c r="A72" s="343"/>
      <c r="B72" s="322"/>
      <c r="C72" s="322"/>
      <c r="D72" s="324"/>
      <c r="E72" s="340"/>
      <c r="F72" s="324"/>
      <c r="G72" s="341"/>
      <c r="H72" s="324"/>
      <c r="I72" s="341"/>
      <c r="J72" s="324"/>
    </row>
    <row r="73" spans="1:10" ht="12.75" customHeight="1">
      <c r="A73" s="355" t="s">
        <v>153</v>
      </c>
      <c r="B73" s="322"/>
      <c r="C73" s="322"/>
      <c r="D73" s="324"/>
      <c r="E73" s="356">
        <f>SUM(E63:E72)</f>
        <v>0</v>
      </c>
      <c r="F73" s="324"/>
      <c r="G73" s="356">
        <f>SUM(G63:G72)</f>
        <v>0</v>
      </c>
      <c r="H73" s="324"/>
      <c r="I73" s="356">
        <f>SUM(I63:I72)</f>
        <v>0</v>
      </c>
      <c r="J73" s="324"/>
    </row>
    <row r="74" spans="1:10" ht="12.75" customHeight="1">
      <c r="A74" s="346" t="s">
        <v>154</v>
      </c>
      <c r="B74" s="327"/>
      <c r="C74" s="327"/>
      <c r="D74" s="327"/>
      <c r="E74" s="327"/>
      <c r="F74" s="327"/>
      <c r="G74" s="327"/>
      <c r="H74" s="327"/>
      <c r="I74" s="327"/>
      <c r="J74" s="328"/>
    </row>
    <row r="75" spans="1:10" ht="12.75" customHeight="1">
      <c r="A75" s="347" t="s">
        <v>155</v>
      </c>
      <c r="B75" s="348"/>
      <c r="C75" s="348"/>
      <c r="D75" s="348"/>
      <c r="E75" s="348"/>
      <c r="F75" s="348"/>
      <c r="G75" s="348"/>
      <c r="H75" s="348"/>
      <c r="I75" s="348"/>
      <c r="J75" s="349"/>
    </row>
    <row r="76" spans="1:10" ht="12.75" customHeight="1">
      <c r="A76" s="347" t="s">
        <v>156</v>
      </c>
      <c r="B76" s="348"/>
      <c r="C76" s="348"/>
      <c r="D76" s="348"/>
      <c r="E76" s="348"/>
      <c r="F76" s="348"/>
      <c r="G76" s="348"/>
      <c r="H76" s="348"/>
      <c r="I76" s="348"/>
      <c r="J76" s="349"/>
    </row>
    <row r="77" spans="1:10" ht="12.75" customHeight="1">
      <c r="A77" s="350" t="s">
        <v>157</v>
      </c>
      <c r="B77" s="330"/>
      <c r="C77" s="330"/>
      <c r="D77" s="330"/>
      <c r="E77" s="330"/>
      <c r="F77" s="330"/>
      <c r="G77" s="330"/>
      <c r="H77" s="330"/>
      <c r="I77" s="330"/>
      <c r="J77" s="331"/>
    </row>
    <row r="78" spans="1:10" ht="12.75" customHeight="1">
      <c r="A78" s="351"/>
      <c r="B78" s="327"/>
      <c r="C78" s="327"/>
      <c r="D78" s="327"/>
      <c r="E78" s="327"/>
      <c r="F78" s="327"/>
      <c r="G78" s="327"/>
      <c r="H78" s="327"/>
      <c r="I78" s="327"/>
      <c r="J78" s="328"/>
    </row>
    <row r="79" spans="1:10" ht="12.75" customHeight="1">
      <c r="A79" s="352"/>
      <c r="B79" s="353"/>
      <c r="C79" s="353"/>
      <c r="D79" s="353"/>
      <c r="E79" s="353"/>
      <c r="F79" s="353"/>
      <c r="G79" s="353"/>
      <c r="H79" s="353"/>
      <c r="I79" s="353"/>
      <c r="J79" s="349"/>
    </row>
    <row r="80" spans="1:10" ht="12.75" customHeight="1">
      <c r="A80" s="352"/>
      <c r="B80" s="353"/>
      <c r="C80" s="353"/>
      <c r="D80" s="353"/>
      <c r="E80" s="353"/>
      <c r="F80" s="353"/>
      <c r="G80" s="353"/>
      <c r="H80" s="353"/>
      <c r="I80" s="353"/>
      <c r="J80" s="349"/>
    </row>
    <row r="81" spans="1:10" ht="12.75" customHeight="1">
      <c r="A81" s="352"/>
      <c r="B81" s="353"/>
      <c r="C81" s="353"/>
      <c r="D81" s="353"/>
      <c r="E81" s="353"/>
      <c r="F81" s="353"/>
      <c r="G81" s="353"/>
      <c r="H81" s="353"/>
      <c r="I81" s="353"/>
      <c r="J81" s="349"/>
    </row>
    <row r="82" spans="1:10" ht="12.75" customHeight="1">
      <c r="A82" s="352"/>
      <c r="B82" s="353"/>
      <c r="C82" s="353"/>
      <c r="D82" s="353"/>
      <c r="E82" s="353"/>
      <c r="F82" s="353"/>
      <c r="G82" s="353"/>
      <c r="H82" s="353"/>
      <c r="I82" s="353"/>
      <c r="J82" s="349"/>
    </row>
    <row r="83" spans="1:10" ht="12.75" customHeight="1">
      <c r="A83" s="352"/>
      <c r="B83" s="353"/>
      <c r="C83" s="353"/>
      <c r="D83" s="353"/>
      <c r="E83" s="353"/>
      <c r="F83" s="353"/>
      <c r="G83" s="353"/>
      <c r="H83" s="353"/>
      <c r="I83" s="353"/>
      <c r="J83" s="349"/>
    </row>
    <row r="84" spans="1:10" ht="12.75" customHeight="1">
      <c r="A84" s="352"/>
      <c r="B84" s="353"/>
      <c r="C84" s="353"/>
      <c r="D84" s="353"/>
      <c r="E84" s="353"/>
      <c r="F84" s="353"/>
      <c r="G84" s="353"/>
      <c r="H84" s="353"/>
      <c r="I84" s="353"/>
      <c r="J84" s="349"/>
    </row>
    <row r="85" spans="1:10" ht="12.75" customHeight="1">
      <c r="A85" s="352"/>
      <c r="B85" s="353"/>
      <c r="C85" s="353"/>
      <c r="D85" s="353"/>
      <c r="E85" s="353"/>
      <c r="F85" s="353"/>
      <c r="G85" s="353"/>
      <c r="H85" s="353"/>
      <c r="I85" s="353"/>
      <c r="J85" s="349"/>
    </row>
    <row r="86" spans="1:10" ht="12.75" customHeight="1">
      <c r="A86" s="352"/>
      <c r="B86" s="353"/>
      <c r="C86" s="353"/>
      <c r="D86" s="353"/>
      <c r="E86" s="353"/>
      <c r="F86" s="353"/>
      <c r="G86" s="353"/>
      <c r="H86" s="353"/>
      <c r="I86" s="353"/>
      <c r="J86" s="349"/>
    </row>
    <row r="87" spans="1:10" ht="12.75" customHeight="1">
      <c r="A87" s="352"/>
      <c r="B87" s="353"/>
      <c r="C87" s="353"/>
      <c r="D87" s="353"/>
      <c r="E87" s="353"/>
      <c r="F87" s="353"/>
      <c r="G87" s="353"/>
      <c r="H87" s="353"/>
      <c r="I87" s="353"/>
      <c r="J87" s="349"/>
    </row>
    <row r="88" spans="1:10" ht="12.75" customHeight="1">
      <c r="A88" s="352"/>
      <c r="B88" s="353"/>
      <c r="C88" s="353"/>
      <c r="D88" s="353"/>
      <c r="E88" s="353"/>
      <c r="F88" s="353"/>
      <c r="G88" s="353"/>
      <c r="H88" s="353"/>
      <c r="I88" s="353"/>
      <c r="J88" s="349"/>
    </row>
    <row r="89" spans="1:10" ht="12.75" customHeight="1">
      <c r="A89" s="352"/>
      <c r="B89" s="353"/>
      <c r="C89" s="353"/>
      <c r="D89" s="353"/>
      <c r="E89" s="353"/>
      <c r="F89" s="353"/>
      <c r="G89" s="353"/>
      <c r="H89" s="353"/>
      <c r="I89" s="353"/>
      <c r="J89" s="349"/>
    </row>
    <row r="90" spans="1:10" ht="12.75" customHeight="1">
      <c r="A90" s="352"/>
      <c r="B90" s="353"/>
      <c r="C90" s="353"/>
      <c r="D90" s="353"/>
      <c r="E90" s="353"/>
      <c r="F90" s="353"/>
      <c r="G90" s="353"/>
      <c r="H90" s="353"/>
      <c r="I90" s="353"/>
      <c r="J90" s="349"/>
    </row>
    <row r="91" spans="1:10" ht="12.75" customHeight="1">
      <c r="A91" s="352"/>
      <c r="B91" s="353"/>
      <c r="C91" s="353"/>
      <c r="D91" s="353"/>
      <c r="E91" s="353"/>
      <c r="F91" s="353"/>
      <c r="G91" s="353"/>
      <c r="H91" s="353"/>
      <c r="I91" s="353"/>
      <c r="J91" s="349"/>
    </row>
    <row r="92" spans="1:10" ht="12.75" customHeight="1">
      <c r="A92" s="352"/>
      <c r="B92" s="353"/>
      <c r="C92" s="353"/>
      <c r="D92" s="353"/>
      <c r="E92" s="353"/>
      <c r="F92" s="353"/>
      <c r="G92" s="353"/>
      <c r="H92" s="353"/>
      <c r="I92" s="353"/>
      <c r="J92" s="349"/>
    </row>
    <row r="93" spans="1:10" ht="12.75" customHeight="1">
      <c r="A93" s="352"/>
      <c r="B93" s="353"/>
      <c r="C93" s="353"/>
      <c r="D93" s="353"/>
      <c r="E93" s="353"/>
      <c r="F93" s="353"/>
      <c r="G93" s="353"/>
      <c r="H93" s="353"/>
      <c r="I93" s="353"/>
      <c r="J93" s="349"/>
    </row>
    <row r="94" spans="1:10" ht="12.75" customHeight="1">
      <c r="A94" s="352"/>
      <c r="B94" s="353"/>
      <c r="C94" s="353"/>
      <c r="D94" s="353"/>
      <c r="E94" s="353"/>
      <c r="F94" s="353"/>
      <c r="G94" s="353"/>
      <c r="H94" s="353"/>
      <c r="I94" s="353"/>
      <c r="J94" s="349"/>
    </row>
    <row r="95" spans="1:10" ht="12.75" customHeight="1">
      <c r="A95" s="352"/>
      <c r="B95" s="353"/>
      <c r="C95" s="353"/>
      <c r="D95" s="353"/>
      <c r="E95" s="353"/>
      <c r="F95" s="353"/>
      <c r="G95" s="353"/>
      <c r="H95" s="353"/>
      <c r="I95" s="353"/>
      <c r="J95" s="349"/>
    </row>
    <row r="96" spans="1:10" ht="12.75" customHeight="1">
      <c r="A96" s="352"/>
      <c r="B96" s="353"/>
      <c r="C96" s="353"/>
      <c r="D96" s="353"/>
      <c r="E96" s="353"/>
      <c r="F96" s="353"/>
      <c r="G96" s="353"/>
      <c r="H96" s="353"/>
      <c r="I96" s="353"/>
      <c r="J96" s="349"/>
    </row>
    <row r="97" spans="1:10" ht="12.75" customHeight="1">
      <c r="A97" s="352"/>
      <c r="B97" s="353"/>
      <c r="C97" s="353"/>
      <c r="D97" s="353"/>
      <c r="E97" s="353"/>
      <c r="F97" s="353"/>
      <c r="G97" s="353"/>
      <c r="H97" s="353"/>
      <c r="I97" s="353"/>
      <c r="J97" s="349"/>
    </row>
    <row r="98" spans="1:10" ht="12.75" customHeight="1">
      <c r="A98" s="352"/>
      <c r="B98" s="353"/>
      <c r="C98" s="353"/>
      <c r="D98" s="353"/>
      <c r="E98" s="353"/>
      <c r="F98" s="353"/>
      <c r="G98" s="353"/>
      <c r="H98" s="353"/>
      <c r="I98" s="353"/>
      <c r="J98" s="349"/>
    </row>
    <row r="99" spans="1:10" ht="12.75" customHeight="1">
      <c r="A99" s="352"/>
      <c r="B99" s="353"/>
      <c r="C99" s="353"/>
      <c r="D99" s="353"/>
      <c r="E99" s="353"/>
      <c r="F99" s="353"/>
      <c r="G99" s="353"/>
      <c r="H99" s="353"/>
      <c r="I99" s="353"/>
      <c r="J99" s="349"/>
    </row>
    <row r="100" spans="1:10" ht="12.75" customHeight="1">
      <c r="A100" s="352"/>
      <c r="B100" s="353"/>
      <c r="C100" s="353"/>
      <c r="D100" s="353"/>
      <c r="E100" s="353"/>
      <c r="F100" s="353"/>
      <c r="G100" s="353"/>
      <c r="H100" s="353"/>
      <c r="I100" s="353"/>
      <c r="J100" s="349"/>
    </row>
    <row r="101" spans="1:10" ht="12.75" customHeight="1">
      <c r="A101" s="352"/>
      <c r="B101" s="353"/>
      <c r="C101" s="353"/>
      <c r="D101" s="353"/>
      <c r="E101" s="353"/>
      <c r="F101" s="353"/>
      <c r="G101" s="353"/>
      <c r="H101" s="353"/>
      <c r="I101" s="353"/>
      <c r="J101" s="349"/>
    </row>
    <row r="102" spans="1:10" ht="12.75" customHeight="1">
      <c r="A102" s="352"/>
      <c r="B102" s="353"/>
      <c r="C102" s="353"/>
      <c r="D102" s="353"/>
      <c r="E102" s="353"/>
      <c r="F102" s="353"/>
      <c r="G102" s="353"/>
      <c r="H102" s="353"/>
      <c r="I102" s="353"/>
      <c r="J102" s="349"/>
    </row>
    <row r="103" spans="1:10" ht="12.75" customHeight="1">
      <c r="A103" s="352"/>
      <c r="B103" s="353"/>
      <c r="C103" s="353"/>
      <c r="D103" s="353"/>
      <c r="E103" s="353"/>
      <c r="F103" s="353"/>
      <c r="G103" s="353"/>
      <c r="H103" s="353"/>
      <c r="I103" s="353"/>
      <c r="J103" s="349"/>
    </row>
    <row r="104" spans="1:10" ht="12.75" customHeight="1">
      <c r="A104" s="352"/>
      <c r="B104" s="353"/>
      <c r="C104" s="353"/>
      <c r="D104" s="353"/>
      <c r="E104" s="353"/>
      <c r="F104" s="353"/>
      <c r="G104" s="353"/>
      <c r="H104" s="353"/>
      <c r="I104" s="353"/>
      <c r="J104" s="349"/>
    </row>
    <row r="105" spans="1:10" ht="12.75" customHeight="1">
      <c r="A105" s="352"/>
      <c r="B105" s="353"/>
      <c r="C105" s="353"/>
      <c r="D105" s="353"/>
      <c r="E105" s="353"/>
      <c r="F105" s="353"/>
      <c r="G105" s="353"/>
      <c r="H105" s="353"/>
      <c r="I105" s="353"/>
      <c r="J105" s="349"/>
    </row>
    <row r="106" spans="1:10" ht="12.75" customHeight="1">
      <c r="A106" s="352"/>
      <c r="B106" s="353"/>
      <c r="C106" s="353"/>
      <c r="D106" s="353"/>
      <c r="E106" s="353"/>
      <c r="F106" s="353"/>
      <c r="G106" s="353"/>
      <c r="H106" s="353"/>
      <c r="I106" s="353"/>
      <c r="J106" s="349"/>
    </row>
    <row r="107" spans="1:10" ht="12.75" customHeight="1">
      <c r="A107" s="352"/>
      <c r="B107" s="353"/>
      <c r="C107" s="353"/>
      <c r="D107" s="353"/>
      <c r="E107" s="353"/>
      <c r="F107" s="353"/>
      <c r="G107" s="353"/>
      <c r="H107" s="353"/>
      <c r="I107" s="353"/>
      <c r="J107" s="349"/>
    </row>
    <row r="108" spans="1:10" ht="12.75" customHeight="1">
      <c r="A108" s="352"/>
      <c r="B108" s="353"/>
      <c r="C108" s="353"/>
      <c r="D108" s="353"/>
      <c r="E108" s="353"/>
      <c r="F108" s="353"/>
      <c r="G108" s="353"/>
      <c r="H108" s="353"/>
      <c r="I108" s="353"/>
      <c r="J108" s="349"/>
    </row>
    <row r="109" spans="1:10" ht="12.75" customHeight="1">
      <c r="A109" s="352"/>
      <c r="B109" s="353"/>
      <c r="C109" s="353"/>
      <c r="D109" s="353"/>
      <c r="E109" s="353"/>
      <c r="F109" s="353"/>
      <c r="G109" s="353"/>
      <c r="H109" s="353"/>
      <c r="I109" s="353"/>
      <c r="J109" s="349"/>
    </row>
    <row r="110" spans="1:10" ht="12.75" customHeight="1">
      <c r="A110" s="354"/>
      <c r="B110" s="330"/>
      <c r="C110" s="330"/>
      <c r="D110" s="330"/>
      <c r="E110" s="330"/>
      <c r="F110" s="330"/>
      <c r="G110" s="330"/>
      <c r="H110" s="330"/>
      <c r="I110" s="330"/>
      <c r="J110" s="331"/>
    </row>
    <row r="111" spans="1:10" ht="12.75" customHeight="1"/>
    <row r="112" spans="1:10" ht="12.75" customHeight="1">
      <c r="A112" s="321" t="s">
        <v>65</v>
      </c>
      <c r="B112" s="322"/>
      <c r="C112" s="322"/>
      <c r="D112" s="322"/>
      <c r="E112" s="322"/>
      <c r="F112" s="322"/>
      <c r="G112" s="322"/>
      <c r="H112" s="323">
        <f>'[1]CONTACT INFORMATION'!$A$24</f>
        <v>0</v>
      </c>
      <c r="I112" s="322"/>
      <c r="J112" s="324"/>
    </row>
    <row r="113" spans="1:10" ht="12.75" customHeight="1">
      <c r="A113" s="156"/>
      <c r="B113" s="156"/>
      <c r="C113" s="156"/>
      <c r="D113" s="156"/>
      <c r="E113" s="156"/>
      <c r="F113" s="156"/>
      <c r="G113" s="156"/>
      <c r="H113" s="156"/>
      <c r="I113" s="156"/>
      <c r="J113" s="156"/>
    </row>
    <row r="114" spans="1:10" ht="12.75" customHeight="1">
      <c r="A114" s="325" t="s">
        <v>981</v>
      </c>
      <c r="B114" s="322"/>
      <c r="C114" s="322"/>
      <c r="D114" s="322"/>
      <c r="E114" s="322"/>
      <c r="F114" s="322"/>
      <c r="G114" s="322"/>
      <c r="H114" s="322"/>
      <c r="I114" s="322"/>
      <c r="J114" s="324"/>
    </row>
    <row r="115" spans="1:10" ht="12.75" customHeight="1">
      <c r="A115" s="326" t="s">
        <v>140</v>
      </c>
      <c r="B115" s="327"/>
      <c r="C115" s="327"/>
      <c r="D115" s="328"/>
      <c r="E115" s="357"/>
      <c r="F115" s="327"/>
      <c r="G115" s="327"/>
      <c r="H115" s="327"/>
      <c r="I115" s="327"/>
      <c r="J115" s="328"/>
    </row>
    <row r="116" spans="1:10" ht="12.75" customHeight="1">
      <c r="A116" s="329" t="s">
        <v>163</v>
      </c>
      <c r="B116" s="330"/>
      <c r="C116" s="330"/>
      <c r="D116" s="331"/>
      <c r="E116" s="354"/>
      <c r="F116" s="330"/>
      <c r="G116" s="330"/>
      <c r="H116" s="330"/>
      <c r="I116" s="330"/>
      <c r="J116" s="331"/>
    </row>
    <row r="117" spans="1:10" ht="12.75" customHeight="1">
      <c r="A117" s="332" t="s">
        <v>164</v>
      </c>
      <c r="B117" s="322"/>
      <c r="C117" s="322"/>
      <c r="D117" s="324"/>
      <c r="E117" s="333"/>
      <c r="F117" s="322"/>
      <c r="G117" s="322"/>
      <c r="H117" s="322"/>
      <c r="I117" s="322"/>
      <c r="J117" s="324"/>
    </row>
    <row r="118" spans="1:10" ht="12.75" customHeight="1">
      <c r="A118" s="157"/>
      <c r="B118" s="158"/>
      <c r="C118" s="158"/>
      <c r="D118" s="158"/>
      <c r="E118" s="334" t="s">
        <v>143</v>
      </c>
      <c r="F118" s="330"/>
      <c r="G118" s="334" t="s">
        <v>144</v>
      </c>
      <c r="H118" s="330"/>
      <c r="I118" s="335" t="s">
        <v>145</v>
      </c>
      <c r="J118" s="331"/>
    </row>
    <row r="119" spans="1:10" ht="12.75" customHeight="1">
      <c r="A119" s="336" t="s">
        <v>146</v>
      </c>
      <c r="B119" s="322"/>
      <c r="C119" s="322"/>
      <c r="D119" s="324"/>
      <c r="E119" s="337"/>
      <c r="F119" s="324"/>
      <c r="G119" s="337"/>
      <c r="H119" s="324"/>
      <c r="I119" s="338"/>
      <c r="J119" s="324"/>
    </row>
    <row r="120" spans="1:10" ht="12.75" customHeight="1">
      <c r="A120" s="339" t="s">
        <v>147</v>
      </c>
      <c r="B120" s="322"/>
      <c r="C120" s="322"/>
      <c r="D120" s="324"/>
      <c r="E120" s="340"/>
      <c r="F120" s="324"/>
      <c r="G120" s="341"/>
      <c r="H120" s="324"/>
      <c r="I120" s="342"/>
      <c r="J120" s="324"/>
    </row>
    <row r="121" spans="1:10" ht="12.75" customHeight="1">
      <c r="A121" s="336" t="s">
        <v>148</v>
      </c>
      <c r="B121" s="322"/>
      <c r="C121" s="322"/>
      <c r="D121" s="324"/>
      <c r="E121" s="337"/>
      <c r="F121" s="324"/>
      <c r="G121" s="337"/>
      <c r="H121" s="324"/>
      <c r="I121" s="338"/>
      <c r="J121" s="324"/>
    </row>
    <row r="122" spans="1:10" ht="12.75" customHeight="1">
      <c r="A122" s="339" t="s">
        <v>149</v>
      </c>
      <c r="B122" s="322"/>
      <c r="C122" s="322"/>
      <c r="D122" s="324"/>
      <c r="E122" s="340"/>
      <c r="F122" s="324"/>
      <c r="G122" s="341"/>
      <c r="H122" s="324"/>
      <c r="I122" s="342"/>
      <c r="J122" s="324"/>
    </row>
    <row r="123" spans="1:10" ht="12.75" customHeight="1">
      <c r="A123" s="336" t="s">
        <v>150</v>
      </c>
      <c r="B123" s="322"/>
      <c r="C123" s="322"/>
      <c r="D123" s="324"/>
      <c r="E123" s="337"/>
      <c r="F123" s="324"/>
      <c r="G123" s="337"/>
      <c r="H123" s="324"/>
      <c r="I123" s="338"/>
      <c r="J123" s="324"/>
    </row>
    <row r="124" spans="1:10" ht="12.75" customHeight="1">
      <c r="A124" s="339" t="s">
        <v>151</v>
      </c>
      <c r="B124" s="322"/>
      <c r="C124" s="322"/>
      <c r="D124" s="324"/>
      <c r="E124" s="340"/>
      <c r="F124" s="324"/>
      <c r="G124" s="341"/>
      <c r="H124" s="324"/>
      <c r="I124" s="342"/>
      <c r="J124" s="324"/>
    </row>
    <row r="125" spans="1:10" ht="12.75" customHeight="1">
      <c r="A125" s="336" t="s">
        <v>152</v>
      </c>
      <c r="B125" s="322"/>
      <c r="C125" s="322"/>
      <c r="D125" s="324"/>
      <c r="E125" s="344"/>
      <c r="F125" s="324"/>
      <c r="G125" s="344"/>
      <c r="H125" s="324"/>
      <c r="I125" s="345"/>
      <c r="J125" s="324"/>
    </row>
    <row r="126" spans="1:10" ht="12.75" customHeight="1">
      <c r="A126" s="343"/>
      <c r="B126" s="322"/>
      <c r="C126" s="322"/>
      <c r="D126" s="324"/>
      <c r="E126" s="340"/>
      <c r="F126" s="324"/>
      <c r="G126" s="341"/>
      <c r="H126" s="324"/>
      <c r="I126" s="341"/>
      <c r="J126" s="324"/>
    </row>
    <row r="127" spans="1:10" ht="12.75" customHeight="1">
      <c r="A127" s="343"/>
      <c r="B127" s="322"/>
      <c r="C127" s="322"/>
      <c r="D127" s="324"/>
      <c r="E127" s="340"/>
      <c r="F127" s="324"/>
      <c r="G127" s="341"/>
      <c r="H127" s="324"/>
      <c r="I127" s="341"/>
      <c r="J127" s="324"/>
    </row>
    <row r="128" spans="1:10" ht="12.75" customHeight="1">
      <c r="A128" s="343"/>
      <c r="B128" s="322"/>
      <c r="C128" s="322"/>
      <c r="D128" s="324"/>
      <c r="E128" s="340"/>
      <c r="F128" s="324"/>
      <c r="G128" s="341"/>
      <c r="H128" s="324"/>
      <c r="I128" s="341"/>
      <c r="J128" s="324"/>
    </row>
    <row r="129" spans="1:10" ht="12.75" customHeight="1">
      <c r="A129" s="355" t="s">
        <v>153</v>
      </c>
      <c r="B129" s="322"/>
      <c r="C129" s="322"/>
      <c r="D129" s="324"/>
      <c r="E129" s="356">
        <f>SUM(E119:E128)</f>
        <v>0</v>
      </c>
      <c r="F129" s="324"/>
      <c r="G129" s="356">
        <f>SUM(G119:G128)</f>
        <v>0</v>
      </c>
      <c r="H129" s="324"/>
      <c r="I129" s="356">
        <f>SUM(I119:I128)</f>
        <v>0</v>
      </c>
      <c r="J129" s="324"/>
    </row>
    <row r="130" spans="1:10" ht="12.75" customHeight="1">
      <c r="A130" s="346" t="s">
        <v>154</v>
      </c>
      <c r="B130" s="327"/>
      <c r="C130" s="327"/>
      <c r="D130" s="327"/>
      <c r="E130" s="327"/>
      <c r="F130" s="327"/>
      <c r="G130" s="327"/>
      <c r="H130" s="327"/>
      <c r="I130" s="327"/>
      <c r="J130" s="328"/>
    </row>
    <row r="131" spans="1:10" ht="12.75" customHeight="1">
      <c r="A131" s="347" t="s">
        <v>155</v>
      </c>
      <c r="B131" s="348"/>
      <c r="C131" s="348"/>
      <c r="D131" s="348"/>
      <c r="E131" s="348"/>
      <c r="F131" s="348"/>
      <c r="G131" s="348"/>
      <c r="H131" s="348"/>
      <c r="I131" s="348"/>
      <c r="J131" s="349"/>
    </row>
    <row r="132" spans="1:10" ht="12.75" customHeight="1">
      <c r="A132" s="347" t="s">
        <v>156</v>
      </c>
      <c r="B132" s="348"/>
      <c r="C132" s="348"/>
      <c r="D132" s="348"/>
      <c r="E132" s="348"/>
      <c r="F132" s="348"/>
      <c r="G132" s="348"/>
      <c r="H132" s="348"/>
      <c r="I132" s="348"/>
      <c r="J132" s="349"/>
    </row>
    <row r="133" spans="1:10" ht="12.75" customHeight="1">
      <c r="A133" s="350" t="s">
        <v>157</v>
      </c>
      <c r="B133" s="330"/>
      <c r="C133" s="330"/>
      <c r="D133" s="330"/>
      <c r="E133" s="330"/>
      <c r="F133" s="330"/>
      <c r="G133" s="330"/>
      <c r="H133" s="330"/>
      <c r="I133" s="330"/>
      <c r="J133" s="331"/>
    </row>
    <row r="134" spans="1:10" ht="12.75" customHeight="1">
      <c r="A134" s="351"/>
      <c r="B134" s="327"/>
      <c r="C134" s="327"/>
      <c r="D134" s="327"/>
      <c r="E134" s="327"/>
      <c r="F134" s="327"/>
      <c r="G134" s="327"/>
      <c r="H134" s="327"/>
      <c r="I134" s="327"/>
      <c r="J134" s="328"/>
    </row>
    <row r="135" spans="1:10" ht="12.75" customHeight="1">
      <c r="A135" s="352"/>
      <c r="B135" s="353"/>
      <c r="C135" s="353"/>
      <c r="D135" s="353"/>
      <c r="E135" s="353"/>
      <c r="F135" s="353"/>
      <c r="G135" s="353"/>
      <c r="H135" s="353"/>
      <c r="I135" s="353"/>
      <c r="J135" s="349"/>
    </row>
    <row r="136" spans="1:10" ht="12.75" customHeight="1">
      <c r="A136" s="352"/>
      <c r="B136" s="353"/>
      <c r="C136" s="353"/>
      <c r="D136" s="353"/>
      <c r="E136" s="353"/>
      <c r="F136" s="353"/>
      <c r="G136" s="353"/>
      <c r="H136" s="353"/>
      <c r="I136" s="353"/>
      <c r="J136" s="349"/>
    </row>
    <row r="137" spans="1:10" ht="12.75" customHeight="1">
      <c r="A137" s="352"/>
      <c r="B137" s="353"/>
      <c r="C137" s="353"/>
      <c r="D137" s="353"/>
      <c r="E137" s="353"/>
      <c r="F137" s="353"/>
      <c r="G137" s="353"/>
      <c r="H137" s="353"/>
      <c r="I137" s="353"/>
      <c r="J137" s="349"/>
    </row>
    <row r="138" spans="1:10" ht="12.75" customHeight="1">
      <c r="A138" s="352"/>
      <c r="B138" s="353"/>
      <c r="C138" s="353"/>
      <c r="D138" s="353"/>
      <c r="E138" s="353"/>
      <c r="F138" s="353"/>
      <c r="G138" s="353"/>
      <c r="H138" s="353"/>
      <c r="I138" s="353"/>
      <c r="J138" s="349"/>
    </row>
    <row r="139" spans="1:10" ht="12.75" customHeight="1">
      <c r="A139" s="352"/>
      <c r="B139" s="353"/>
      <c r="C139" s="353"/>
      <c r="D139" s="353"/>
      <c r="E139" s="353"/>
      <c r="F139" s="353"/>
      <c r="G139" s="353"/>
      <c r="H139" s="353"/>
      <c r="I139" s="353"/>
      <c r="J139" s="349"/>
    </row>
    <row r="140" spans="1:10" ht="12.75" customHeight="1">
      <c r="A140" s="352"/>
      <c r="B140" s="353"/>
      <c r="C140" s="353"/>
      <c r="D140" s="353"/>
      <c r="E140" s="353"/>
      <c r="F140" s="353"/>
      <c r="G140" s="353"/>
      <c r="H140" s="353"/>
      <c r="I140" s="353"/>
      <c r="J140" s="349"/>
    </row>
    <row r="141" spans="1:10" ht="12.75" customHeight="1">
      <c r="A141" s="352"/>
      <c r="B141" s="353"/>
      <c r="C141" s="353"/>
      <c r="D141" s="353"/>
      <c r="E141" s="353"/>
      <c r="F141" s="353"/>
      <c r="G141" s="353"/>
      <c r="H141" s="353"/>
      <c r="I141" s="353"/>
      <c r="J141" s="349"/>
    </row>
    <row r="142" spans="1:10" ht="12.75" customHeight="1">
      <c r="A142" s="352"/>
      <c r="B142" s="353"/>
      <c r="C142" s="353"/>
      <c r="D142" s="353"/>
      <c r="E142" s="353"/>
      <c r="F142" s="353"/>
      <c r="G142" s="353"/>
      <c r="H142" s="353"/>
      <c r="I142" s="353"/>
      <c r="J142" s="349"/>
    </row>
    <row r="143" spans="1:10" ht="12.75" customHeight="1">
      <c r="A143" s="352"/>
      <c r="B143" s="353"/>
      <c r="C143" s="353"/>
      <c r="D143" s="353"/>
      <c r="E143" s="353"/>
      <c r="F143" s="353"/>
      <c r="G143" s="353"/>
      <c r="H143" s="353"/>
      <c r="I143" s="353"/>
      <c r="J143" s="349"/>
    </row>
    <row r="144" spans="1:10" ht="12.75" customHeight="1">
      <c r="A144" s="352"/>
      <c r="B144" s="353"/>
      <c r="C144" s="353"/>
      <c r="D144" s="353"/>
      <c r="E144" s="353"/>
      <c r="F144" s="353"/>
      <c r="G144" s="353"/>
      <c r="H144" s="353"/>
      <c r="I144" s="353"/>
      <c r="J144" s="349"/>
    </row>
    <row r="145" spans="1:10" ht="12.75" customHeight="1">
      <c r="A145" s="352"/>
      <c r="B145" s="353"/>
      <c r="C145" s="353"/>
      <c r="D145" s="353"/>
      <c r="E145" s="353"/>
      <c r="F145" s="353"/>
      <c r="G145" s="353"/>
      <c r="H145" s="353"/>
      <c r="I145" s="353"/>
      <c r="J145" s="349"/>
    </row>
    <row r="146" spans="1:10" ht="12.75" customHeight="1">
      <c r="A146" s="352"/>
      <c r="B146" s="353"/>
      <c r="C146" s="353"/>
      <c r="D146" s="353"/>
      <c r="E146" s="353"/>
      <c r="F146" s="353"/>
      <c r="G146" s="353"/>
      <c r="H146" s="353"/>
      <c r="I146" s="353"/>
      <c r="J146" s="349"/>
    </row>
    <row r="147" spans="1:10" ht="12.75" customHeight="1">
      <c r="A147" s="352"/>
      <c r="B147" s="353"/>
      <c r="C147" s="353"/>
      <c r="D147" s="353"/>
      <c r="E147" s="353"/>
      <c r="F147" s="353"/>
      <c r="G147" s="353"/>
      <c r="H147" s="353"/>
      <c r="I147" s="353"/>
      <c r="J147" s="349"/>
    </row>
    <row r="148" spans="1:10" ht="12.75" customHeight="1">
      <c r="A148" s="352"/>
      <c r="B148" s="353"/>
      <c r="C148" s="353"/>
      <c r="D148" s="353"/>
      <c r="E148" s="353"/>
      <c r="F148" s="353"/>
      <c r="G148" s="353"/>
      <c r="H148" s="353"/>
      <c r="I148" s="353"/>
      <c r="J148" s="349"/>
    </row>
    <row r="149" spans="1:10" ht="12.75" customHeight="1">
      <c r="A149" s="352"/>
      <c r="B149" s="353"/>
      <c r="C149" s="353"/>
      <c r="D149" s="353"/>
      <c r="E149" s="353"/>
      <c r="F149" s="353"/>
      <c r="G149" s="353"/>
      <c r="H149" s="353"/>
      <c r="I149" s="353"/>
      <c r="J149" s="349"/>
    </row>
    <row r="150" spans="1:10" ht="12.75" customHeight="1">
      <c r="A150" s="352"/>
      <c r="B150" s="353"/>
      <c r="C150" s="353"/>
      <c r="D150" s="353"/>
      <c r="E150" s="353"/>
      <c r="F150" s="353"/>
      <c r="G150" s="353"/>
      <c r="H150" s="353"/>
      <c r="I150" s="353"/>
      <c r="J150" s="349"/>
    </row>
    <row r="151" spans="1:10" ht="12.75" customHeight="1">
      <c r="A151" s="352"/>
      <c r="B151" s="353"/>
      <c r="C151" s="353"/>
      <c r="D151" s="353"/>
      <c r="E151" s="353"/>
      <c r="F151" s="353"/>
      <c r="G151" s="353"/>
      <c r="H151" s="353"/>
      <c r="I151" s="353"/>
      <c r="J151" s="349"/>
    </row>
    <row r="152" spans="1:10" ht="12.75" customHeight="1">
      <c r="A152" s="352"/>
      <c r="B152" s="353"/>
      <c r="C152" s="353"/>
      <c r="D152" s="353"/>
      <c r="E152" s="353"/>
      <c r="F152" s="353"/>
      <c r="G152" s="353"/>
      <c r="H152" s="353"/>
      <c r="I152" s="353"/>
      <c r="J152" s="349"/>
    </row>
    <row r="153" spans="1:10" ht="12.75" customHeight="1">
      <c r="A153" s="352"/>
      <c r="B153" s="353"/>
      <c r="C153" s="353"/>
      <c r="D153" s="353"/>
      <c r="E153" s="353"/>
      <c r="F153" s="353"/>
      <c r="G153" s="353"/>
      <c r="H153" s="353"/>
      <c r="I153" s="353"/>
      <c r="J153" s="349"/>
    </row>
    <row r="154" spans="1:10" ht="12.75" customHeight="1">
      <c r="A154" s="352"/>
      <c r="B154" s="353"/>
      <c r="C154" s="353"/>
      <c r="D154" s="353"/>
      <c r="E154" s="353"/>
      <c r="F154" s="353"/>
      <c r="G154" s="353"/>
      <c r="H154" s="353"/>
      <c r="I154" s="353"/>
      <c r="J154" s="349"/>
    </row>
    <row r="155" spans="1:10" ht="12.75" customHeight="1">
      <c r="A155" s="352"/>
      <c r="B155" s="353"/>
      <c r="C155" s="353"/>
      <c r="D155" s="353"/>
      <c r="E155" s="353"/>
      <c r="F155" s="353"/>
      <c r="G155" s="353"/>
      <c r="H155" s="353"/>
      <c r="I155" s="353"/>
      <c r="J155" s="349"/>
    </row>
    <row r="156" spans="1:10" ht="12.75" customHeight="1">
      <c r="A156" s="352"/>
      <c r="B156" s="353"/>
      <c r="C156" s="353"/>
      <c r="D156" s="353"/>
      <c r="E156" s="353"/>
      <c r="F156" s="353"/>
      <c r="G156" s="353"/>
      <c r="H156" s="353"/>
      <c r="I156" s="353"/>
      <c r="J156" s="349"/>
    </row>
    <row r="157" spans="1:10" ht="12.75" customHeight="1">
      <c r="A157" s="352"/>
      <c r="B157" s="353"/>
      <c r="C157" s="353"/>
      <c r="D157" s="353"/>
      <c r="E157" s="353"/>
      <c r="F157" s="353"/>
      <c r="G157" s="353"/>
      <c r="H157" s="353"/>
      <c r="I157" s="353"/>
      <c r="J157" s="349"/>
    </row>
    <row r="158" spans="1:10" ht="12.75" customHeight="1">
      <c r="A158" s="352"/>
      <c r="B158" s="353"/>
      <c r="C158" s="353"/>
      <c r="D158" s="353"/>
      <c r="E158" s="353"/>
      <c r="F158" s="353"/>
      <c r="G158" s="353"/>
      <c r="H158" s="353"/>
      <c r="I158" s="353"/>
      <c r="J158" s="349"/>
    </row>
    <row r="159" spans="1:10" ht="12.75" customHeight="1">
      <c r="A159" s="352"/>
      <c r="B159" s="353"/>
      <c r="C159" s="353"/>
      <c r="D159" s="353"/>
      <c r="E159" s="353"/>
      <c r="F159" s="353"/>
      <c r="G159" s="353"/>
      <c r="H159" s="353"/>
      <c r="I159" s="353"/>
      <c r="J159" s="349"/>
    </row>
    <row r="160" spans="1:10" ht="12.75" customHeight="1">
      <c r="A160" s="352"/>
      <c r="B160" s="353"/>
      <c r="C160" s="353"/>
      <c r="D160" s="353"/>
      <c r="E160" s="353"/>
      <c r="F160" s="353"/>
      <c r="G160" s="353"/>
      <c r="H160" s="353"/>
      <c r="I160" s="353"/>
      <c r="J160" s="349"/>
    </row>
    <row r="161" spans="1:10" ht="12.75" customHeight="1">
      <c r="A161" s="352"/>
      <c r="B161" s="353"/>
      <c r="C161" s="353"/>
      <c r="D161" s="353"/>
      <c r="E161" s="353"/>
      <c r="F161" s="353"/>
      <c r="G161" s="353"/>
      <c r="H161" s="353"/>
      <c r="I161" s="353"/>
      <c r="J161" s="349"/>
    </row>
    <row r="162" spans="1:10" ht="12.75" customHeight="1">
      <c r="A162" s="352"/>
      <c r="B162" s="353"/>
      <c r="C162" s="353"/>
      <c r="D162" s="353"/>
      <c r="E162" s="353"/>
      <c r="F162" s="353"/>
      <c r="G162" s="353"/>
      <c r="H162" s="353"/>
      <c r="I162" s="353"/>
      <c r="J162" s="349"/>
    </row>
    <row r="163" spans="1:10" ht="12.75" customHeight="1">
      <c r="A163" s="352"/>
      <c r="B163" s="353"/>
      <c r="C163" s="353"/>
      <c r="D163" s="353"/>
      <c r="E163" s="353"/>
      <c r="F163" s="353"/>
      <c r="G163" s="353"/>
      <c r="H163" s="353"/>
      <c r="I163" s="353"/>
      <c r="J163" s="349"/>
    </row>
    <row r="164" spans="1:10" ht="12.75" customHeight="1">
      <c r="A164" s="352"/>
      <c r="B164" s="353"/>
      <c r="C164" s="353"/>
      <c r="D164" s="353"/>
      <c r="E164" s="353"/>
      <c r="F164" s="353"/>
      <c r="G164" s="353"/>
      <c r="H164" s="353"/>
      <c r="I164" s="353"/>
      <c r="J164" s="349"/>
    </row>
    <row r="165" spans="1:10" ht="12.75" customHeight="1">
      <c r="A165" s="354"/>
      <c r="B165" s="330"/>
      <c r="C165" s="330"/>
      <c r="D165" s="330"/>
      <c r="E165" s="330"/>
      <c r="F165" s="330"/>
      <c r="G165" s="330"/>
      <c r="H165" s="330"/>
      <c r="I165" s="330"/>
      <c r="J165" s="331"/>
    </row>
    <row r="166" spans="1:10" ht="12.75" customHeight="1"/>
    <row r="167" spans="1:10" ht="12.75" customHeight="1">
      <c r="A167" s="321" t="s">
        <v>65</v>
      </c>
      <c r="B167" s="322"/>
      <c r="C167" s="322"/>
      <c r="D167" s="322"/>
      <c r="E167" s="322"/>
      <c r="F167" s="322"/>
      <c r="G167" s="322"/>
      <c r="H167" s="323">
        <f>'[1]CONTACT INFORMATION'!$A$24</f>
        <v>0</v>
      </c>
      <c r="I167" s="322"/>
      <c r="J167" s="324"/>
    </row>
    <row r="168" spans="1:10" ht="12.75" customHeight="1">
      <c r="A168" s="156"/>
      <c r="B168" s="156"/>
      <c r="C168" s="156"/>
      <c r="D168" s="156"/>
      <c r="E168" s="156"/>
      <c r="F168" s="156"/>
      <c r="G168" s="156"/>
      <c r="H168" s="156"/>
      <c r="I168" s="156"/>
      <c r="J168" s="156"/>
    </row>
    <row r="169" spans="1:10" ht="12.75" customHeight="1">
      <c r="A169" s="325" t="s">
        <v>982</v>
      </c>
      <c r="B169" s="322"/>
      <c r="C169" s="322"/>
      <c r="D169" s="322"/>
      <c r="E169" s="322"/>
      <c r="F169" s="322"/>
      <c r="G169" s="322"/>
      <c r="H169" s="322"/>
      <c r="I169" s="322"/>
      <c r="J169" s="324"/>
    </row>
    <row r="170" spans="1:10" ht="12.75" customHeight="1">
      <c r="A170" s="326" t="s">
        <v>140</v>
      </c>
      <c r="B170" s="327"/>
      <c r="C170" s="327"/>
      <c r="D170" s="328"/>
      <c r="E170" s="357"/>
      <c r="F170" s="327"/>
      <c r="G170" s="327"/>
      <c r="H170" s="327"/>
      <c r="I170" s="327"/>
      <c r="J170" s="328"/>
    </row>
    <row r="171" spans="1:10" ht="12.75" customHeight="1">
      <c r="A171" s="329" t="s">
        <v>163</v>
      </c>
      <c r="B171" s="330"/>
      <c r="C171" s="330"/>
      <c r="D171" s="331"/>
      <c r="E171" s="354"/>
      <c r="F171" s="330"/>
      <c r="G171" s="330"/>
      <c r="H171" s="330"/>
      <c r="I171" s="330"/>
      <c r="J171" s="331"/>
    </row>
    <row r="172" spans="1:10" ht="12.75" customHeight="1">
      <c r="A172" s="332" t="s">
        <v>164</v>
      </c>
      <c r="B172" s="322"/>
      <c r="C172" s="322"/>
      <c r="D172" s="324"/>
      <c r="E172" s="333"/>
      <c r="F172" s="322"/>
      <c r="G172" s="322"/>
      <c r="H172" s="322"/>
      <c r="I172" s="322"/>
      <c r="J172" s="324"/>
    </row>
    <row r="173" spans="1:10" ht="12.75" customHeight="1">
      <c r="A173" s="157"/>
      <c r="B173" s="158"/>
      <c r="C173" s="158"/>
      <c r="D173" s="158"/>
      <c r="E173" s="334" t="s">
        <v>143</v>
      </c>
      <c r="F173" s="330"/>
      <c r="G173" s="334" t="s">
        <v>144</v>
      </c>
      <c r="H173" s="330"/>
      <c r="I173" s="335" t="s">
        <v>145</v>
      </c>
      <c r="J173" s="331"/>
    </row>
    <row r="174" spans="1:10" ht="12.75" customHeight="1">
      <c r="A174" s="336" t="s">
        <v>146</v>
      </c>
      <c r="B174" s="322"/>
      <c r="C174" s="322"/>
      <c r="D174" s="324"/>
      <c r="E174" s="337"/>
      <c r="F174" s="324"/>
      <c r="G174" s="337"/>
      <c r="H174" s="324"/>
      <c r="I174" s="338"/>
      <c r="J174" s="324"/>
    </row>
    <row r="175" spans="1:10" ht="12.75" customHeight="1">
      <c r="A175" s="339" t="s">
        <v>147</v>
      </c>
      <c r="B175" s="322"/>
      <c r="C175" s="322"/>
      <c r="D175" s="324"/>
      <c r="E175" s="340"/>
      <c r="F175" s="324"/>
      <c r="G175" s="341"/>
      <c r="H175" s="324"/>
      <c r="I175" s="342"/>
      <c r="J175" s="324"/>
    </row>
    <row r="176" spans="1:10" ht="12.75" customHeight="1">
      <c r="A176" s="336" t="s">
        <v>148</v>
      </c>
      <c r="B176" s="322"/>
      <c r="C176" s="322"/>
      <c r="D176" s="324"/>
      <c r="E176" s="337"/>
      <c r="F176" s="324"/>
      <c r="G176" s="337"/>
      <c r="H176" s="324"/>
      <c r="I176" s="338"/>
      <c r="J176" s="324"/>
    </row>
    <row r="177" spans="1:10" ht="12.75" customHeight="1">
      <c r="A177" s="339" t="s">
        <v>149</v>
      </c>
      <c r="B177" s="322"/>
      <c r="C177" s="322"/>
      <c r="D177" s="324"/>
      <c r="E177" s="340"/>
      <c r="F177" s="324"/>
      <c r="G177" s="341"/>
      <c r="H177" s="324"/>
      <c r="I177" s="342"/>
      <c r="J177" s="324"/>
    </row>
    <row r="178" spans="1:10" ht="12.75" customHeight="1">
      <c r="A178" s="336" t="s">
        <v>150</v>
      </c>
      <c r="B178" s="322"/>
      <c r="C178" s="322"/>
      <c r="D178" s="324"/>
      <c r="E178" s="337"/>
      <c r="F178" s="324"/>
      <c r="G178" s="337"/>
      <c r="H178" s="324"/>
      <c r="I178" s="338"/>
      <c r="J178" s="324"/>
    </row>
    <row r="179" spans="1:10" ht="12.75" customHeight="1">
      <c r="A179" s="339" t="s">
        <v>151</v>
      </c>
      <c r="B179" s="322"/>
      <c r="C179" s="322"/>
      <c r="D179" s="324"/>
      <c r="E179" s="340"/>
      <c r="F179" s="324"/>
      <c r="G179" s="341"/>
      <c r="H179" s="324"/>
      <c r="I179" s="342"/>
      <c r="J179" s="324"/>
    </row>
    <row r="180" spans="1:10" ht="12.75" customHeight="1">
      <c r="A180" s="336" t="s">
        <v>152</v>
      </c>
      <c r="B180" s="322"/>
      <c r="C180" s="322"/>
      <c r="D180" s="324"/>
      <c r="E180" s="344"/>
      <c r="F180" s="324"/>
      <c r="G180" s="344"/>
      <c r="H180" s="324"/>
      <c r="I180" s="345"/>
      <c r="J180" s="324"/>
    </row>
    <row r="181" spans="1:10" ht="12.75" customHeight="1">
      <c r="A181" s="343"/>
      <c r="B181" s="322"/>
      <c r="C181" s="322"/>
      <c r="D181" s="324"/>
      <c r="E181" s="340"/>
      <c r="F181" s="324"/>
      <c r="G181" s="341"/>
      <c r="H181" s="324"/>
      <c r="I181" s="341"/>
      <c r="J181" s="324"/>
    </row>
    <row r="182" spans="1:10" ht="12.75" customHeight="1">
      <c r="A182" s="343"/>
      <c r="B182" s="322"/>
      <c r="C182" s="322"/>
      <c r="D182" s="324"/>
      <c r="E182" s="340"/>
      <c r="F182" s="324"/>
      <c r="G182" s="341"/>
      <c r="H182" s="324"/>
      <c r="I182" s="341"/>
      <c r="J182" s="324"/>
    </row>
    <row r="183" spans="1:10" ht="12.75" customHeight="1">
      <c r="A183" s="343"/>
      <c r="B183" s="322"/>
      <c r="C183" s="322"/>
      <c r="D183" s="324"/>
      <c r="E183" s="340"/>
      <c r="F183" s="324"/>
      <c r="G183" s="341"/>
      <c r="H183" s="324"/>
      <c r="I183" s="341"/>
      <c r="J183" s="324"/>
    </row>
    <row r="184" spans="1:10" ht="12.75" customHeight="1">
      <c r="A184" s="355" t="s">
        <v>153</v>
      </c>
      <c r="B184" s="322"/>
      <c r="C184" s="322"/>
      <c r="D184" s="324"/>
      <c r="E184" s="356">
        <f>SUM(E174:E183)</f>
        <v>0</v>
      </c>
      <c r="F184" s="324"/>
      <c r="G184" s="356">
        <f>SUM(G174:G183)</f>
        <v>0</v>
      </c>
      <c r="H184" s="324"/>
      <c r="I184" s="356">
        <f>SUM(I174:I183)</f>
        <v>0</v>
      </c>
      <c r="J184" s="324"/>
    </row>
    <row r="185" spans="1:10" ht="12.75" customHeight="1">
      <c r="A185" s="346" t="s">
        <v>154</v>
      </c>
      <c r="B185" s="327"/>
      <c r="C185" s="327"/>
      <c r="D185" s="327"/>
      <c r="E185" s="327"/>
      <c r="F185" s="327"/>
      <c r="G185" s="327"/>
      <c r="H185" s="327"/>
      <c r="I185" s="327"/>
      <c r="J185" s="328"/>
    </row>
    <row r="186" spans="1:10" ht="12.75" customHeight="1">
      <c r="A186" s="347" t="s">
        <v>155</v>
      </c>
      <c r="B186" s="348"/>
      <c r="C186" s="348"/>
      <c r="D186" s="348"/>
      <c r="E186" s="348"/>
      <c r="F186" s="348"/>
      <c r="G186" s="348"/>
      <c r="H186" s="348"/>
      <c r="I186" s="348"/>
      <c r="J186" s="349"/>
    </row>
    <row r="187" spans="1:10" ht="12.75" customHeight="1">
      <c r="A187" s="347" t="s">
        <v>156</v>
      </c>
      <c r="B187" s="348"/>
      <c r="C187" s="348"/>
      <c r="D187" s="348"/>
      <c r="E187" s="348"/>
      <c r="F187" s="348"/>
      <c r="G187" s="348"/>
      <c r="H187" s="348"/>
      <c r="I187" s="348"/>
      <c r="J187" s="349"/>
    </row>
    <row r="188" spans="1:10" ht="12.75" customHeight="1">
      <c r="A188" s="350" t="s">
        <v>157</v>
      </c>
      <c r="B188" s="330"/>
      <c r="C188" s="330"/>
      <c r="D188" s="330"/>
      <c r="E188" s="330"/>
      <c r="F188" s="330"/>
      <c r="G188" s="330"/>
      <c r="H188" s="330"/>
      <c r="I188" s="330"/>
      <c r="J188" s="331"/>
    </row>
    <row r="189" spans="1:10" ht="12.75" customHeight="1">
      <c r="A189" s="351"/>
      <c r="B189" s="327"/>
      <c r="C189" s="327"/>
      <c r="D189" s="327"/>
      <c r="E189" s="327"/>
      <c r="F189" s="327"/>
      <c r="G189" s="327"/>
      <c r="H189" s="327"/>
      <c r="I189" s="327"/>
      <c r="J189" s="328"/>
    </row>
    <row r="190" spans="1:10" ht="12.75" customHeight="1">
      <c r="A190" s="352"/>
      <c r="B190" s="353"/>
      <c r="C190" s="353"/>
      <c r="D190" s="353"/>
      <c r="E190" s="353"/>
      <c r="F190" s="353"/>
      <c r="G190" s="353"/>
      <c r="H190" s="353"/>
      <c r="I190" s="353"/>
      <c r="J190" s="349"/>
    </row>
    <row r="191" spans="1:10" ht="12.75" customHeight="1">
      <c r="A191" s="352"/>
      <c r="B191" s="353"/>
      <c r="C191" s="353"/>
      <c r="D191" s="353"/>
      <c r="E191" s="353"/>
      <c r="F191" s="353"/>
      <c r="G191" s="353"/>
      <c r="H191" s="353"/>
      <c r="I191" s="353"/>
      <c r="J191" s="349"/>
    </row>
    <row r="192" spans="1:10" ht="12.75" customHeight="1">
      <c r="A192" s="352"/>
      <c r="B192" s="353"/>
      <c r="C192" s="353"/>
      <c r="D192" s="353"/>
      <c r="E192" s="353"/>
      <c r="F192" s="353"/>
      <c r="G192" s="353"/>
      <c r="H192" s="353"/>
      <c r="I192" s="353"/>
      <c r="J192" s="349"/>
    </row>
    <row r="193" spans="1:10" ht="12.75" customHeight="1">
      <c r="A193" s="352"/>
      <c r="B193" s="353"/>
      <c r="C193" s="353"/>
      <c r="D193" s="353"/>
      <c r="E193" s="353"/>
      <c r="F193" s="353"/>
      <c r="G193" s="353"/>
      <c r="H193" s="353"/>
      <c r="I193" s="353"/>
      <c r="J193" s="349"/>
    </row>
    <row r="194" spans="1:10" ht="12.75" customHeight="1">
      <c r="A194" s="352"/>
      <c r="B194" s="353"/>
      <c r="C194" s="353"/>
      <c r="D194" s="353"/>
      <c r="E194" s="353"/>
      <c r="F194" s="353"/>
      <c r="G194" s="353"/>
      <c r="H194" s="353"/>
      <c r="I194" s="353"/>
      <c r="J194" s="349"/>
    </row>
    <row r="195" spans="1:10" ht="12.75" customHeight="1">
      <c r="A195" s="352"/>
      <c r="B195" s="353"/>
      <c r="C195" s="353"/>
      <c r="D195" s="353"/>
      <c r="E195" s="353"/>
      <c r="F195" s="353"/>
      <c r="G195" s="353"/>
      <c r="H195" s="353"/>
      <c r="I195" s="353"/>
      <c r="J195" s="349"/>
    </row>
    <row r="196" spans="1:10" ht="12.75" customHeight="1">
      <c r="A196" s="352"/>
      <c r="B196" s="353"/>
      <c r="C196" s="353"/>
      <c r="D196" s="353"/>
      <c r="E196" s="353"/>
      <c r="F196" s="353"/>
      <c r="G196" s="353"/>
      <c r="H196" s="353"/>
      <c r="I196" s="353"/>
      <c r="J196" s="349"/>
    </row>
    <row r="197" spans="1:10" ht="12.75" customHeight="1">
      <c r="A197" s="352"/>
      <c r="B197" s="353"/>
      <c r="C197" s="353"/>
      <c r="D197" s="353"/>
      <c r="E197" s="353"/>
      <c r="F197" s="353"/>
      <c r="G197" s="353"/>
      <c r="H197" s="353"/>
      <c r="I197" s="353"/>
      <c r="J197" s="349"/>
    </row>
    <row r="198" spans="1:10" ht="12.75" customHeight="1">
      <c r="A198" s="352"/>
      <c r="B198" s="353"/>
      <c r="C198" s="353"/>
      <c r="D198" s="353"/>
      <c r="E198" s="353"/>
      <c r="F198" s="353"/>
      <c r="G198" s="353"/>
      <c r="H198" s="353"/>
      <c r="I198" s="353"/>
      <c r="J198" s="349"/>
    </row>
    <row r="199" spans="1:10" ht="12.75" customHeight="1">
      <c r="A199" s="352"/>
      <c r="B199" s="353"/>
      <c r="C199" s="353"/>
      <c r="D199" s="353"/>
      <c r="E199" s="353"/>
      <c r="F199" s="353"/>
      <c r="G199" s="353"/>
      <c r="H199" s="353"/>
      <c r="I199" s="353"/>
      <c r="J199" s="349"/>
    </row>
    <row r="200" spans="1:10" ht="12.75" customHeight="1">
      <c r="A200" s="352"/>
      <c r="B200" s="353"/>
      <c r="C200" s="353"/>
      <c r="D200" s="353"/>
      <c r="E200" s="353"/>
      <c r="F200" s="353"/>
      <c r="G200" s="353"/>
      <c r="H200" s="353"/>
      <c r="I200" s="353"/>
      <c r="J200" s="349"/>
    </row>
    <row r="201" spans="1:10" ht="12.75" customHeight="1">
      <c r="A201" s="352"/>
      <c r="B201" s="353"/>
      <c r="C201" s="353"/>
      <c r="D201" s="353"/>
      <c r="E201" s="353"/>
      <c r="F201" s="353"/>
      <c r="G201" s="353"/>
      <c r="H201" s="353"/>
      <c r="I201" s="353"/>
      <c r="J201" s="349"/>
    </row>
    <row r="202" spans="1:10" ht="12.75" customHeight="1">
      <c r="A202" s="352"/>
      <c r="B202" s="353"/>
      <c r="C202" s="353"/>
      <c r="D202" s="353"/>
      <c r="E202" s="353"/>
      <c r="F202" s="353"/>
      <c r="G202" s="353"/>
      <c r="H202" s="353"/>
      <c r="I202" s="353"/>
      <c r="J202" s="349"/>
    </row>
    <row r="203" spans="1:10" ht="12.75" customHeight="1">
      <c r="A203" s="352"/>
      <c r="B203" s="353"/>
      <c r="C203" s="353"/>
      <c r="D203" s="353"/>
      <c r="E203" s="353"/>
      <c r="F203" s="353"/>
      <c r="G203" s="353"/>
      <c r="H203" s="353"/>
      <c r="I203" s="353"/>
      <c r="J203" s="349"/>
    </row>
    <row r="204" spans="1:10" ht="12.75" customHeight="1">
      <c r="A204" s="352"/>
      <c r="B204" s="353"/>
      <c r="C204" s="353"/>
      <c r="D204" s="353"/>
      <c r="E204" s="353"/>
      <c r="F204" s="353"/>
      <c r="G204" s="353"/>
      <c r="H204" s="353"/>
      <c r="I204" s="353"/>
      <c r="J204" s="349"/>
    </row>
    <row r="205" spans="1:10" ht="12.75" customHeight="1">
      <c r="A205" s="352"/>
      <c r="B205" s="353"/>
      <c r="C205" s="353"/>
      <c r="D205" s="353"/>
      <c r="E205" s="353"/>
      <c r="F205" s="353"/>
      <c r="G205" s="353"/>
      <c r="H205" s="353"/>
      <c r="I205" s="353"/>
      <c r="J205" s="349"/>
    </row>
    <row r="206" spans="1:10" ht="12.75" customHeight="1">
      <c r="A206" s="352"/>
      <c r="B206" s="353"/>
      <c r="C206" s="353"/>
      <c r="D206" s="353"/>
      <c r="E206" s="353"/>
      <c r="F206" s="353"/>
      <c r="G206" s="353"/>
      <c r="H206" s="353"/>
      <c r="I206" s="353"/>
      <c r="J206" s="349"/>
    </row>
    <row r="207" spans="1:10" ht="12.75" customHeight="1">
      <c r="A207" s="352"/>
      <c r="B207" s="353"/>
      <c r="C207" s="353"/>
      <c r="D207" s="353"/>
      <c r="E207" s="353"/>
      <c r="F207" s="353"/>
      <c r="G207" s="353"/>
      <c r="H207" s="353"/>
      <c r="I207" s="353"/>
      <c r="J207" s="349"/>
    </row>
    <row r="208" spans="1:10" ht="12.75" customHeight="1">
      <c r="A208" s="352"/>
      <c r="B208" s="353"/>
      <c r="C208" s="353"/>
      <c r="D208" s="353"/>
      <c r="E208" s="353"/>
      <c r="F208" s="353"/>
      <c r="G208" s="353"/>
      <c r="H208" s="353"/>
      <c r="I208" s="353"/>
      <c r="J208" s="349"/>
    </row>
    <row r="209" spans="1:10" ht="12.75" customHeight="1">
      <c r="A209" s="352"/>
      <c r="B209" s="353"/>
      <c r="C209" s="353"/>
      <c r="D209" s="353"/>
      <c r="E209" s="353"/>
      <c r="F209" s="353"/>
      <c r="G209" s="353"/>
      <c r="H209" s="353"/>
      <c r="I209" s="353"/>
      <c r="J209" s="349"/>
    </row>
    <row r="210" spans="1:10" ht="12.75" customHeight="1">
      <c r="A210" s="352"/>
      <c r="B210" s="353"/>
      <c r="C210" s="353"/>
      <c r="D210" s="353"/>
      <c r="E210" s="353"/>
      <c r="F210" s="353"/>
      <c r="G210" s="353"/>
      <c r="H210" s="353"/>
      <c r="I210" s="353"/>
      <c r="J210" s="349"/>
    </row>
    <row r="211" spans="1:10" ht="12.75" customHeight="1">
      <c r="A211" s="352"/>
      <c r="B211" s="353"/>
      <c r="C211" s="353"/>
      <c r="D211" s="353"/>
      <c r="E211" s="353"/>
      <c r="F211" s="353"/>
      <c r="G211" s="353"/>
      <c r="H211" s="353"/>
      <c r="I211" s="353"/>
      <c r="J211" s="349"/>
    </row>
    <row r="212" spans="1:10" ht="12.75" customHeight="1">
      <c r="A212" s="352"/>
      <c r="B212" s="353"/>
      <c r="C212" s="353"/>
      <c r="D212" s="353"/>
      <c r="E212" s="353"/>
      <c r="F212" s="353"/>
      <c r="G212" s="353"/>
      <c r="H212" s="353"/>
      <c r="I212" s="353"/>
      <c r="J212" s="349"/>
    </row>
    <row r="213" spans="1:10" ht="12.75" customHeight="1">
      <c r="A213" s="352"/>
      <c r="B213" s="353"/>
      <c r="C213" s="353"/>
      <c r="D213" s="353"/>
      <c r="E213" s="353"/>
      <c r="F213" s="353"/>
      <c r="G213" s="353"/>
      <c r="H213" s="353"/>
      <c r="I213" s="353"/>
      <c r="J213" s="349"/>
    </row>
    <row r="214" spans="1:10" ht="12.75" customHeight="1">
      <c r="A214" s="352"/>
      <c r="B214" s="353"/>
      <c r="C214" s="353"/>
      <c r="D214" s="353"/>
      <c r="E214" s="353"/>
      <c r="F214" s="353"/>
      <c r="G214" s="353"/>
      <c r="H214" s="353"/>
      <c r="I214" s="353"/>
      <c r="J214" s="349"/>
    </row>
    <row r="215" spans="1:10" ht="12.75" customHeight="1">
      <c r="A215" s="352"/>
      <c r="B215" s="353"/>
      <c r="C215" s="353"/>
      <c r="D215" s="353"/>
      <c r="E215" s="353"/>
      <c r="F215" s="353"/>
      <c r="G215" s="353"/>
      <c r="H215" s="353"/>
      <c r="I215" s="353"/>
      <c r="J215" s="349"/>
    </row>
    <row r="216" spans="1:10" ht="12.75" customHeight="1">
      <c r="A216" s="352"/>
      <c r="B216" s="353"/>
      <c r="C216" s="353"/>
      <c r="D216" s="353"/>
      <c r="E216" s="353"/>
      <c r="F216" s="353"/>
      <c r="G216" s="353"/>
      <c r="H216" s="353"/>
      <c r="I216" s="353"/>
      <c r="J216" s="349"/>
    </row>
    <row r="217" spans="1:10" ht="12.75" customHeight="1">
      <c r="A217" s="352"/>
      <c r="B217" s="353"/>
      <c r="C217" s="353"/>
      <c r="D217" s="353"/>
      <c r="E217" s="353"/>
      <c r="F217" s="353"/>
      <c r="G217" s="353"/>
      <c r="H217" s="353"/>
      <c r="I217" s="353"/>
      <c r="J217" s="349"/>
    </row>
    <row r="218" spans="1:10" ht="12.75" customHeight="1">
      <c r="A218" s="352"/>
      <c r="B218" s="353"/>
      <c r="C218" s="353"/>
      <c r="D218" s="353"/>
      <c r="E218" s="353"/>
      <c r="F218" s="353"/>
      <c r="G218" s="353"/>
      <c r="H218" s="353"/>
      <c r="I218" s="353"/>
      <c r="J218" s="349"/>
    </row>
    <row r="219" spans="1:10" ht="12.75" customHeight="1">
      <c r="A219" s="352"/>
      <c r="B219" s="353"/>
      <c r="C219" s="353"/>
      <c r="D219" s="353"/>
      <c r="E219" s="353"/>
      <c r="F219" s="353"/>
      <c r="G219" s="353"/>
      <c r="H219" s="353"/>
      <c r="I219" s="353"/>
      <c r="J219" s="349"/>
    </row>
    <row r="220" spans="1:10" ht="12.75" customHeight="1">
      <c r="A220" s="354"/>
      <c r="B220" s="330"/>
      <c r="C220" s="330"/>
      <c r="D220" s="330"/>
      <c r="E220" s="330"/>
      <c r="F220" s="330"/>
      <c r="G220" s="330"/>
      <c r="H220" s="330"/>
      <c r="I220" s="330"/>
      <c r="J220" s="331"/>
    </row>
    <row r="221" spans="1:10" ht="12.75" customHeight="1"/>
    <row r="222" spans="1:10" ht="12.75" customHeight="1">
      <c r="A222" s="321" t="s">
        <v>65</v>
      </c>
      <c r="B222" s="322"/>
      <c r="C222" s="322"/>
      <c r="D222" s="322"/>
      <c r="E222" s="322"/>
      <c r="F222" s="322"/>
      <c r="G222" s="322"/>
      <c r="H222" s="323">
        <f>'[1]CONTACT INFORMATION'!$A$24</f>
        <v>0</v>
      </c>
      <c r="I222" s="322"/>
      <c r="J222" s="324"/>
    </row>
    <row r="223" spans="1:10" ht="12.75" customHeight="1">
      <c r="A223" s="156"/>
      <c r="B223" s="156"/>
      <c r="C223" s="156"/>
      <c r="D223" s="156"/>
      <c r="E223" s="156"/>
      <c r="F223" s="156"/>
      <c r="G223" s="156"/>
      <c r="H223" s="156"/>
      <c r="I223" s="156"/>
      <c r="J223" s="156"/>
    </row>
    <row r="224" spans="1:10" ht="12.75" customHeight="1">
      <c r="A224" s="325" t="s">
        <v>983</v>
      </c>
      <c r="B224" s="322"/>
      <c r="C224" s="322"/>
      <c r="D224" s="322"/>
      <c r="E224" s="322"/>
      <c r="F224" s="322"/>
      <c r="G224" s="322"/>
      <c r="H224" s="322"/>
      <c r="I224" s="322"/>
      <c r="J224" s="324"/>
    </row>
    <row r="225" spans="1:10" ht="12.75" customHeight="1">
      <c r="A225" s="326" t="s">
        <v>140</v>
      </c>
      <c r="B225" s="327"/>
      <c r="C225" s="327"/>
      <c r="D225" s="328"/>
      <c r="E225" s="357"/>
      <c r="F225" s="327"/>
      <c r="G225" s="327"/>
      <c r="H225" s="327"/>
      <c r="I225" s="327"/>
      <c r="J225" s="328"/>
    </row>
    <row r="226" spans="1:10" ht="12.75" customHeight="1">
      <c r="A226" s="329" t="s">
        <v>163</v>
      </c>
      <c r="B226" s="330"/>
      <c r="C226" s="330"/>
      <c r="D226" s="331"/>
      <c r="E226" s="354"/>
      <c r="F226" s="330"/>
      <c r="G226" s="330"/>
      <c r="H226" s="330"/>
      <c r="I226" s="330"/>
      <c r="J226" s="331"/>
    </row>
    <row r="227" spans="1:10" ht="12.75" customHeight="1">
      <c r="A227" s="332" t="s">
        <v>164</v>
      </c>
      <c r="B227" s="322"/>
      <c r="C227" s="322"/>
      <c r="D227" s="324"/>
      <c r="E227" s="333"/>
      <c r="F227" s="322"/>
      <c r="G227" s="322"/>
      <c r="H227" s="322"/>
      <c r="I227" s="322"/>
      <c r="J227" s="324"/>
    </row>
    <row r="228" spans="1:10" ht="12.75" customHeight="1">
      <c r="A228" s="157"/>
      <c r="B228" s="158"/>
      <c r="C228" s="158"/>
      <c r="D228" s="158"/>
      <c r="E228" s="334" t="s">
        <v>143</v>
      </c>
      <c r="F228" s="330"/>
      <c r="G228" s="334" t="s">
        <v>144</v>
      </c>
      <c r="H228" s="330"/>
      <c r="I228" s="335" t="s">
        <v>145</v>
      </c>
      <c r="J228" s="331"/>
    </row>
    <row r="229" spans="1:10" ht="12.75" customHeight="1">
      <c r="A229" s="336" t="s">
        <v>146</v>
      </c>
      <c r="B229" s="322"/>
      <c r="C229" s="322"/>
      <c r="D229" s="324"/>
      <c r="E229" s="337"/>
      <c r="F229" s="324"/>
      <c r="G229" s="337"/>
      <c r="H229" s="324"/>
      <c r="I229" s="338"/>
      <c r="J229" s="324"/>
    </row>
    <row r="230" spans="1:10" ht="12.75" customHeight="1">
      <c r="A230" s="339" t="s">
        <v>147</v>
      </c>
      <c r="B230" s="322"/>
      <c r="C230" s="322"/>
      <c r="D230" s="324"/>
      <c r="E230" s="340"/>
      <c r="F230" s="324"/>
      <c r="G230" s="341"/>
      <c r="H230" s="324"/>
      <c r="I230" s="342"/>
      <c r="J230" s="324"/>
    </row>
    <row r="231" spans="1:10" ht="12.75" customHeight="1">
      <c r="A231" s="336" t="s">
        <v>148</v>
      </c>
      <c r="B231" s="322"/>
      <c r="C231" s="322"/>
      <c r="D231" s="324"/>
      <c r="E231" s="337"/>
      <c r="F231" s="324"/>
      <c r="G231" s="337"/>
      <c r="H231" s="324"/>
      <c r="I231" s="338"/>
      <c r="J231" s="324"/>
    </row>
    <row r="232" spans="1:10" ht="12.75" customHeight="1">
      <c r="A232" s="339" t="s">
        <v>149</v>
      </c>
      <c r="B232" s="322"/>
      <c r="C232" s="322"/>
      <c r="D232" s="324"/>
      <c r="E232" s="340"/>
      <c r="F232" s="324"/>
      <c r="G232" s="341"/>
      <c r="H232" s="324"/>
      <c r="I232" s="342"/>
      <c r="J232" s="324"/>
    </row>
    <row r="233" spans="1:10" ht="12.75" customHeight="1">
      <c r="A233" s="336" t="s">
        <v>150</v>
      </c>
      <c r="B233" s="322"/>
      <c r="C233" s="322"/>
      <c r="D233" s="324"/>
      <c r="E233" s="337"/>
      <c r="F233" s="324"/>
      <c r="G233" s="337"/>
      <c r="H233" s="324"/>
      <c r="I233" s="338"/>
      <c r="J233" s="324"/>
    </row>
    <row r="234" spans="1:10" ht="12.75" customHeight="1">
      <c r="A234" s="339" t="s">
        <v>151</v>
      </c>
      <c r="B234" s="322"/>
      <c r="C234" s="322"/>
      <c r="D234" s="324"/>
      <c r="E234" s="340"/>
      <c r="F234" s="324"/>
      <c r="G234" s="341"/>
      <c r="H234" s="324"/>
      <c r="I234" s="342"/>
      <c r="J234" s="324"/>
    </row>
    <row r="235" spans="1:10" ht="12.75" customHeight="1">
      <c r="A235" s="336" t="s">
        <v>152</v>
      </c>
      <c r="B235" s="322"/>
      <c r="C235" s="322"/>
      <c r="D235" s="324"/>
      <c r="E235" s="344"/>
      <c r="F235" s="324"/>
      <c r="G235" s="344"/>
      <c r="H235" s="324"/>
      <c r="I235" s="345"/>
      <c r="J235" s="324"/>
    </row>
    <row r="236" spans="1:10" ht="12.75" customHeight="1">
      <c r="A236" s="343"/>
      <c r="B236" s="322"/>
      <c r="C236" s="322"/>
      <c r="D236" s="324"/>
      <c r="E236" s="340"/>
      <c r="F236" s="324"/>
      <c r="G236" s="341"/>
      <c r="H236" s="324"/>
      <c r="I236" s="341"/>
      <c r="J236" s="324"/>
    </row>
    <row r="237" spans="1:10" ht="12.75" customHeight="1">
      <c r="A237" s="343"/>
      <c r="B237" s="322"/>
      <c r="C237" s="322"/>
      <c r="D237" s="324"/>
      <c r="E237" s="340"/>
      <c r="F237" s="324"/>
      <c r="G237" s="341"/>
      <c r="H237" s="324"/>
      <c r="I237" s="341"/>
      <c r="J237" s="324"/>
    </row>
    <row r="238" spans="1:10" ht="12.75" customHeight="1">
      <c r="A238" s="343"/>
      <c r="B238" s="322"/>
      <c r="C238" s="322"/>
      <c r="D238" s="324"/>
      <c r="E238" s="340"/>
      <c r="F238" s="324"/>
      <c r="G238" s="341"/>
      <c r="H238" s="324"/>
      <c r="I238" s="341"/>
      <c r="J238" s="324"/>
    </row>
    <row r="239" spans="1:10" ht="12.75" customHeight="1">
      <c r="A239" s="355" t="s">
        <v>153</v>
      </c>
      <c r="B239" s="322"/>
      <c r="C239" s="322"/>
      <c r="D239" s="324"/>
      <c r="E239" s="356">
        <f>SUM(E229:E238)</f>
        <v>0</v>
      </c>
      <c r="F239" s="324"/>
      <c r="G239" s="356">
        <f>SUM(G229:G238)</f>
        <v>0</v>
      </c>
      <c r="H239" s="324"/>
      <c r="I239" s="356">
        <f>SUM(I229:I238)</f>
        <v>0</v>
      </c>
      <c r="J239" s="324"/>
    </row>
    <row r="240" spans="1:10" ht="12.75" customHeight="1">
      <c r="A240" s="346" t="s">
        <v>154</v>
      </c>
      <c r="B240" s="327"/>
      <c r="C240" s="327"/>
      <c r="D240" s="327"/>
      <c r="E240" s="327"/>
      <c r="F240" s="327"/>
      <c r="G240" s="327"/>
      <c r="H240" s="327"/>
      <c r="I240" s="327"/>
      <c r="J240" s="328"/>
    </row>
    <row r="241" spans="1:10" ht="12.75" customHeight="1">
      <c r="A241" s="347" t="s">
        <v>155</v>
      </c>
      <c r="B241" s="348"/>
      <c r="C241" s="348"/>
      <c r="D241" s="348"/>
      <c r="E241" s="348"/>
      <c r="F241" s="348"/>
      <c r="G241" s="348"/>
      <c r="H241" s="348"/>
      <c r="I241" s="348"/>
      <c r="J241" s="349"/>
    </row>
    <row r="242" spans="1:10" ht="12.75" customHeight="1">
      <c r="A242" s="347" t="s">
        <v>156</v>
      </c>
      <c r="B242" s="348"/>
      <c r="C242" s="348"/>
      <c r="D242" s="348"/>
      <c r="E242" s="348"/>
      <c r="F242" s="348"/>
      <c r="G242" s="348"/>
      <c r="H242" s="348"/>
      <c r="I242" s="348"/>
      <c r="J242" s="349"/>
    </row>
    <row r="243" spans="1:10" ht="12.75" customHeight="1">
      <c r="A243" s="350" t="s">
        <v>157</v>
      </c>
      <c r="B243" s="330"/>
      <c r="C243" s="330"/>
      <c r="D243" s="330"/>
      <c r="E243" s="330"/>
      <c r="F243" s="330"/>
      <c r="G243" s="330"/>
      <c r="H243" s="330"/>
      <c r="I243" s="330"/>
      <c r="J243" s="331"/>
    </row>
    <row r="244" spans="1:10" ht="12.75" customHeight="1">
      <c r="A244" s="351"/>
      <c r="B244" s="327"/>
      <c r="C244" s="327"/>
      <c r="D244" s="327"/>
      <c r="E244" s="327"/>
      <c r="F244" s="327"/>
      <c r="G244" s="327"/>
      <c r="H244" s="327"/>
      <c r="I244" s="327"/>
      <c r="J244" s="328"/>
    </row>
    <row r="245" spans="1:10" ht="12.75" customHeight="1">
      <c r="A245" s="352"/>
      <c r="B245" s="353"/>
      <c r="C245" s="353"/>
      <c r="D245" s="353"/>
      <c r="E245" s="353"/>
      <c r="F245" s="353"/>
      <c r="G245" s="353"/>
      <c r="H245" s="353"/>
      <c r="I245" s="353"/>
      <c r="J245" s="349"/>
    </row>
    <row r="246" spans="1:10" ht="12.75" customHeight="1">
      <c r="A246" s="352"/>
      <c r="B246" s="353"/>
      <c r="C246" s="353"/>
      <c r="D246" s="353"/>
      <c r="E246" s="353"/>
      <c r="F246" s="353"/>
      <c r="G246" s="353"/>
      <c r="H246" s="353"/>
      <c r="I246" s="353"/>
      <c r="J246" s="349"/>
    </row>
    <row r="247" spans="1:10" ht="12.75" customHeight="1">
      <c r="A247" s="352"/>
      <c r="B247" s="353"/>
      <c r="C247" s="353"/>
      <c r="D247" s="353"/>
      <c r="E247" s="353"/>
      <c r="F247" s="353"/>
      <c r="G247" s="353"/>
      <c r="H247" s="353"/>
      <c r="I247" s="353"/>
      <c r="J247" s="349"/>
    </row>
    <row r="248" spans="1:10" ht="12.75" customHeight="1">
      <c r="A248" s="352"/>
      <c r="B248" s="353"/>
      <c r="C248" s="353"/>
      <c r="D248" s="353"/>
      <c r="E248" s="353"/>
      <c r="F248" s="353"/>
      <c r="G248" s="353"/>
      <c r="H248" s="353"/>
      <c r="I248" s="353"/>
      <c r="J248" s="349"/>
    </row>
    <row r="249" spans="1:10" ht="12.75" customHeight="1">
      <c r="A249" s="352"/>
      <c r="B249" s="353"/>
      <c r="C249" s="353"/>
      <c r="D249" s="353"/>
      <c r="E249" s="353"/>
      <c r="F249" s="353"/>
      <c r="G249" s="353"/>
      <c r="H249" s="353"/>
      <c r="I249" s="353"/>
      <c r="J249" s="349"/>
    </row>
    <row r="250" spans="1:10" ht="12.75" customHeight="1">
      <c r="A250" s="352"/>
      <c r="B250" s="353"/>
      <c r="C250" s="353"/>
      <c r="D250" s="353"/>
      <c r="E250" s="353"/>
      <c r="F250" s="353"/>
      <c r="G250" s="353"/>
      <c r="H250" s="353"/>
      <c r="I250" s="353"/>
      <c r="J250" s="349"/>
    </row>
    <row r="251" spans="1:10" ht="12.75" customHeight="1">
      <c r="A251" s="352"/>
      <c r="B251" s="353"/>
      <c r="C251" s="353"/>
      <c r="D251" s="353"/>
      <c r="E251" s="353"/>
      <c r="F251" s="353"/>
      <c r="G251" s="353"/>
      <c r="H251" s="353"/>
      <c r="I251" s="353"/>
      <c r="J251" s="349"/>
    </row>
    <row r="252" spans="1:10" ht="12.75" customHeight="1">
      <c r="A252" s="352"/>
      <c r="B252" s="353"/>
      <c r="C252" s="353"/>
      <c r="D252" s="353"/>
      <c r="E252" s="353"/>
      <c r="F252" s="353"/>
      <c r="G252" s="353"/>
      <c r="H252" s="353"/>
      <c r="I252" s="353"/>
      <c r="J252" s="349"/>
    </row>
    <row r="253" spans="1:10" ht="12.75" customHeight="1">
      <c r="A253" s="352"/>
      <c r="B253" s="353"/>
      <c r="C253" s="353"/>
      <c r="D253" s="353"/>
      <c r="E253" s="353"/>
      <c r="F253" s="353"/>
      <c r="G253" s="353"/>
      <c r="H253" s="353"/>
      <c r="I253" s="353"/>
      <c r="J253" s="349"/>
    </row>
    <row r="254" spans="1:10" ht="12.75" customHeight="1">
      <c r="A254" s="352"/>
      <c r="B254" s="353"/>
      <c r="C254" s="353"/>
      <c r="D254" s="353"/>
      <c r="E254" s="353"/>
      <c r="F254" s="353"/>
      <c r="G254" s="353"/>
      <c r="H254" s="353"/>
      <c r="I254" s="353"/>
      <c r="J254" s="349"/>
    </row>
    <row r="255" spans="1:10" ht="12.75" customHeight="1">
      <c r="A255" s="352"/>
      <c r="B255" s="353"/>
      <c r="C255" s="353"/>
      <c r="D255" s="353"/>
      <c r="E255" s="353"/>
      <c r="F255" s="353"/>
      <c r="G255" s="353"/>
      <c r="H255" s="353"/>
      <c r="I255" s="353"/>
      <c r="J255" s="349"/>
    </row>
    <row r="256" spans="1:10" ht="12.75" customHeight="1">
      <c r="A256" s="352"/>
      <c r="B256" s="353"/>
      <c r="C256" s="353"/>
      <c r="D256" s="353"/>
      <c r="E256" s="353"/>
      <c r="F256" s="353"/>
      <c r="G256" s="353"/>
      <c r="H256" s="353"/>
      <c r="I256" s="353"/>
      <c r="J256" s="349"/>
    </row>
    <row r="257" spans="1:10" ht="12.75" customHeight="1">
      <c r="A257" s="352"/>
      <c r="B257" s="353"/>
      <c r="C257" s="353"/>
      <c r="D257" s="353"/>
      <c r="E257" s="353"/>
      <c r="F257" s="353"/>
      <c r="G257" s="353"/>
      <c r="H257" s="353"/>
      <c r="I257" s="353"/>
      <c r="J257" s="349"/>
    </row>
    <row r="258" spans="1:10" ht="12.75" customHeight="1">
      <c r="A258" s="352"/>
      <c r="B258" s="353"/>
      <c r="C258" s="353"/>
      <c r="D258" s="353"/>
      <c r="E258" s="353"/>
      <c r="F258" s="353"/>
      <c r="G258" s="353"/>
      <c r="H258" s="353"/>
      <c r="I258" s="353"/>
      <c r="J258" s="349"/>
    </row>
    <row r="259" spans="1:10" ht="12.75" customHeight="1">
      <c r="A259" s="352"/>
      <c r="B259" s="353"/>
      <c r="C259" s="353"/>
      <c r="D259" s="353"/>
      <c r="E259" s="353"/>
      <c r="F259" s="353"/>
      <c r="G259" s="353"/>
      <c r="H259" s="353"/>
      <c r="I259" s="353"/>
      <c r="J259" s="349"/>
    </row>
    <row r="260" spans="1:10" ht="12.75" customHeight="1">
      <c r="A260" s="352"/>
      <c r="B260" s="353"/>
      <c r="C260" s="353"/>
      <c r="D260" s="353"/>
      <c r="E260" s="353"/>
      <c r="F260" s="353"/>
      <c r="G260" s="353"/>
      <c r="H260" s="353"/>
      <c r="I260" s="353"/>
      <c r="J260" s="349"/>
    </row>
    <row r="261" spans="1:10" ht="12.75" customHeight="1">
      <c r="A261" s="352"/>
      <c r="B261" s="353"/>
      <c r="C261" s="353"/>
      <c r="D261" s="353"/>
      <c r="E261" s="353"/>
      <c r="F261" s="353"/>
      <c r="G261" s="353"/>
      <c r="H261" s="353"/>
      <c r="I261" s="353"/>
      <c r="J261" s="349"/>
    </row>
    <row r="262" spans="1:10" ht="12.75" customHeight="1">
      <c r="A262" s="352"/>
      <c r="B262" s="353"/>
      <c r="C262" s="353"/>
      <c r="D262" s="353"/>
      <c r="E262" s="353"/>
      <c r="F262" s="353"/>
      <c r="G262" s="353"/>
      <c r="H262" s="353"/>
      <c r="I262" s="353"/>
      <c r="J262" s="349"/>
    </row>
    <row r="263" spans="1:10" ht="12.75" customHeight="1">
      <c r="A263" s="352"/>
      <c r="B263" s="353"/>
      <c r="C263" s="353"/>
      <c r="D263" s="353"/>
      <c r="E263" s="353"/>
      <c r="F263" s="353"/>
      <c r="G263" s="353"/>
      <c r="H263" s="353"/>
      <c r="I263" s="353"/>
      <c r="J263" s="349"/>
    </row>
    <row r="264" spans="1:10" ht="12.75" customHeight="1">
      <c r="A264" s="352"/>
      <c r="B264" s="353"/>
      <c r="C264" s="353"/>
      <c r="D264" s="353"/>
      <c r="E264" s="353"/>
      <c r="F264" s="353"/>
      <c r="G264" s="353"/>
      <c r="H264" s="353"/>
      <c r="I264" s="353"/>
      <c r="J264" s="349"/>
    </row>
    <row r="265" spans="1:10" ht="12.75" customHeight="1">
      <c r="A265" s="352"/>
      <c r="B265" s="353"/>
      <c r="C265" s="353"/>
      <c r="D265" s="353"/>
      <c r="E265" s="353"/>
      <c r="F265" s="353"/>
      <c r="G265" s="353"/>
      <c r="H265" s="353"/>
      <c r="I265" s="353"/>
      <c r="J265" s="349"/>
    </row>
    <row r="266" spans="1:10" ht="12.75" customHeight="1">
      <c r="A266" s="352"/>
      <c r="B266" s="353"/>
      <c r="C266" s="353"/>
      <c r="D266" s="353"/>
      <c r="E266" s="353"/>
      <c r="F266" s="353"/>
      <c r="G266" s="353"/>
      <c r="H266" s="353"/>
      <c r="I266" s="353"/>
      <c r="J266" s="349"/>
    </row>
    <row r="267" spans="1:10" ht="12.75" customHeight="1">
      <c r="A267" s="352"/>
      <c r="B267" s="353"/>
      <c r="C267" s="353"/>
      <c r="D267" s="353"/>
      <c r="E267" s="353"/>
      <c r="F267" s="353"/>
      <c r="G267" s="353"/>
      <c r="H267" s="353"/>
      <c r="I267" s="353"/>
      <c r="J267" s="349"/>
    </row>
    <row r="268" spans="1:10" ht="12.75" customHeight="1">
      <c r="A268" s="352"/>
      <c r="B268" s="353"/>
      <c r="C268" s="353"/>
      <c r="D268" s="353"/>
      <c r="E268" s="353"/>
      <c r="F268" s="353"/>
      <c r="G268" s="353"/>
      <c r="H268" s="353"/>
      <c r="I268" s="353"/>
      <c r="J268" s="349"/>
    </row>
    <row r="269" spans="1:10" ht="12.75" customHeight="1">
      <c r="A269" s="352"/>
      <c r="B269" s="353"/>
      <c r="C269" s="353"/>
      <c r="D269" s="353"/>
      <c r="E269" s="353"/>
      <c r="F269" s="353"/>
      <c r="G269" s="353"/>
      <c r="H269" s="353"/>
      <c r="I269" s="353"/>
      <c r="J269" s="349"/>
    </row>
    <row r="270" spans="1:10" ht="12.75" customHeight="1">
      <c r="A270" s="352"/>
      <c r="B270" s="353"/>
      <c r="C270" s="353"/>
      <c r="D270" s="353"/>
      <c r="E270" s="353"/>
      <c r="F270" s="353"/>
      <c r="G270" s="353"/>
      <c r="H270" s="353"/>
      <c r="I270" s="353"/>
      <c r="J270" s="349"/>
    </row>
    <row r="271" spans="1:10" ht="12.75" customHeight="1">
      <c r="A271" s="352"/>
      <c r="B271" s="353"/>
      <c r="C271" s="353"/>
      <c r="D271" s="353"/>
      <c r="E271" s="353"/>
      <c r="F271" s="353"/>
      <c r="G271" s="353"/>
      <c r="H271" s="353"/>
      <c r="I271" s="353"/>
      <c r="J271" s="349"/>
    </row>
    <row r="272" spans="1:10" ht="12.75" customHeight="1">
      <c r="A272" s="352"/>
      <c r="B272" s="353"/>
      <c r="C272" s="353"/>
      <c r="D272" s="353"/>
      <c r="E272" s="353"/>
      <c r="F272" s="353"/>
      <c r="G272" s="353"/>
      <c r="H272" s="353"/>
      <c r="I272" s="353"/>
      <c r="J272" s="349"/>
    </row>
    <row r="273" spans="1:10" ht="12.75" customHeight="1">
      <c r="A273" s="352"/>
      <c r="B273" s="353"/>
      <c r="C273" s="353"/>
      <c r="D273" s="353"/>
      <c r="E273" s="353"/>
      <c r="F273" s="353"/>
      <c r="G273" s="353"/>
      <c r="H273" s="353"/>
      <c r="I273" s="353"/>
      <c r="J273" s="349"/>
    </row>
    <row r="274" spans="1:10" ht="12.75" customHeight="1">
      <c r="A274" s="352"/>
      <c r="B274" s="353"/>
      <c r="C274" s="353"/>
      <c r="D274" s="353"/>
      <c r="E274" s="353"/>
      <c r="F274" s="353"/>
      <c r="G274" s="353"/>
      <c r="H274" s="353"/>
      <c r="I274" s="353"/>
      <c r="J274" s="349"/>
    </row>
    <row r="275" spans="1:10" ht="12.75" customHeight="1">
      <c r="A275" s="354"/>
      <c r="B275" s="330"/>
      <c r="C275" s="330"/>
      <c r="D275" s="330"/>
      <c r="E275" s="330"/>
      <c r="F275" s="330"/>
      <c r="G275" s="330"/>
      <c r="H275" s="330"/>
      <c r="I275" s="330"/>
      <c r="J275" s="331"/>
    </row>
    <row r="276" spans="1:10" ht="12.75" customHeight="1"/>
    <row r="277" spans="1:10" ht="12.75" customHeight="1">
      <c r="A277" s="321" t="s">
        <v>65</v>
      </c>
      <c r="B277" s="322"/>
      <c r="C277" s="322"/>
      <c r="D277" s="322"/>
      <c r="E277" s="322"/>
      <c r="F277" s="322"/>
      <c r="G277" s="322"/>
      <c r="H277" s="323">
        <f>'[1]CONTACT INFORMATION'!$A$24</f>
        <v>0</v>
      </c>
      <c r="I277" s="322"/>
      <c r="J277" s="324"/>
    </row>
    <row r="278" spans="1:10" ht="12.75" customHeight="1">
      <c r="A278" s="160"/>
      <c r="B278" s="160"/>
      <c r="C278" s="160"/>
      <c r="D278" s="160"/>
      <c r="E278" s="160"/>
      <c r="F278" s="160"/>
      <c r="G278" s="160"/>
      <c r="H278" s="160"/>
      <c r="I278" s="160"/>
      <c r="J278" s="160"/>
    </row>
    <row r="279" spans="1:10" ht="12.75" customHeight="1">
      <c r="A279" s="325" t="s">
        <v>984</v>
      </c>
      <c r="B279" s="322"/>
      <c r="C279" s="322"/>
      <c r="D279" s="322"/>
      <c r="E279" s="322"/>
      <c r="F279" s="322"/>
      <c r="G279" s="322"/>
      <c r="H279" s="322"/>
      <c r="I279" s="322"/>
      <c r="J279" s="324"/>
    </row>
    <row r="280" spans="1:10" ht="12.75" customHeight="1">
      <c r="A280" s="326" t="s">
        <v>140</v>
      </c>
      <c r="B280" s="327"/>
      <c r="C280" s="327"/>
      <c r="D280" s="328"/>
      <c r="E280" s="357"/>
      <c r="F280" s="327"/>
      <c r="G280" s="327"/>
      <c r="H280" s="327"/>
      <c r="I280" s="327"/>
      <c r="J280" s="328"/>
    </row>
    <row r="281" spans="1:10" ht="12.75" customHeight="1">
      <c r="A281" s="329" t="s">
        <v>163</v>
      </c>
      <c r="B281" s="330"/>
      <c r="C281" s="330"/>
      <c r="D281" s="331"/>
      <c r="E281" s="354"/>
      <c r="F281" s="330"/>
      <c r="G281" s="330"/>
      <c r="H281" s="330"/>
      <c r="I281" s="330"/>
      <c r="J281" s="331"/>
    </row>
    <row r="282" spans="1:10" ht="12.75" customHeight="1">
      <c r="A282" s="332" t="s">
        <v>164</v>
      </c>
      <c r="B282" s="322"/>
      <c r="C282" s="322"/>
      <c r="D282" s="324"/>
      <c r="E282" s="360"/>
      <c r="F282" s="322"/>
      <c r="G282" s="322"/>
      <c r="H282" s="322"/>
      <c r="I282" s="322"/>
      <c r="J282" s="324"/>
    </row>
    <row r="283" spans="1:10" ht="12.75" customHeight="1">
      <c r="A283" s="161"/>
      <c r="B283" s="162"/>
      <c r="C283" s="162"/>
      <c r="D283" s="162"/>
      <c r="E283" s="358" t="s">
        <v>143</v>
      </c>
      <c r="F283" s="322"/>
      <c r="G283" s="358" t="s">
        <v>144</v>
      </c>
      <c r="H283" s="322"/>
      <c r="I283" s="359" t="s">
        <v>145</v>
      </c>
      <c r="J283" s="324"/>
    </row>
    <row r="284" spans="1:10" ht="12.75" customHeight="1">
      <c r="A284" s="336" t="s">
        <v>146</v>
      </c>
      <c r="B284" s="322"/>
      <c r="C284" s="322"/>
      <c r="D284" s="324"/>
      <c r="E284" s="337"/>
      <c r="F284" s="324"/>
      <c r="G284" s="337"/>
      <c r="H284" s="324"/>
      <c r="I284" s="338"/>
      <c r="J284" s="324"/>
    </row>
    <row r="285" spans="1:10" ht="12.75" customHeight="1">
      <c r="A285" s="339" t="s">
        <v>147</v>
      </c>
      <c r="B285" s="322"/>
      <c r="C285" s="322"/>
      <c r="D285" s="324"/>
      <c r="E285" s="340"/>
      <c r="F285" s="324"/>
      <c r="G285" s="341"/>
      <c r="H285" s="324"/>
      <c r="I285" s="342"/>
      <c r="J285" s="324"/>
    </row>
    <row r="286" spans="1:10" ht="12.75" customHeight="1">
      <c r="A286" s="336" t="s">
        <v>148</v>
      </c>
      <c r="B286" s="322"/>
      <c r="C286" s="322"/>
      <c r="D286" s="324"/>
      <c r="E286" s="337"/>
      <c r="F286" s="324"/>
      <c r="G286" s="337"/>
      <c r="H286" s="324"/>
      <c r="I286" s="338"/>
      <c r="J286" s="324"/>
    </row>
    <row r="287" spans="1:10" ht="12.75" customHeight="1">
      <c r="A287" s="339" t="s">
        <v>149</v>
      </c>
      <c r="B287" s="322"/>
      <c r="C287" s="322"/>
      <c r="D287" s="324"/>
      <c r="E287" s="340"/>
      <c r="F287" s="324"/>
      <c r="G287" s="341"/>
      <c r="H287" s="324"/>
      <c r="I287" s="342"/>
      <c r="J287" s="324"/>
    </row>
    <row r="288" spans="1:10" ht="12.75" customHeight="1">
      <c r="A288" s="336" t="s">
        <v>150</v>
      </c>
      <c r="B288" s="322"/>
      <c r="C288" s="322"/>
      <c r="D288" s="324"/>
      <c r="E288" s="337"/>
      <c r="F288" s="324"/>
      <c r="G288" s="337"/>
      <c r="H288" s="324"/>
      <c r="I288" s="338"/>
      <c r="J288" s="324"/>
    </row>
    <row r="289" spans="1:10" ht="12.75" customHeight="1">
      <c r="A289" s="339" t="s">
        <v>151</v>
      </c>
      <c r="B289" s="322"/>
      <c r="C289" s="322"/>
      <c r="D289" s="324"/>
      <c r="E289" s="340"/>
      <c r="F289" s="324"/>
      <c r="G289" s="341"/>
      <c r="H289" s="324"/>
      <c r="I289" s="342"/>
      <c r="J289" s="324"/>
    </row>
    <row r="290" spans="1:10" ht="12.75" customHeight="1">
      <c r="A290" s="336" t="s">
        <v>152</v>
      </c>
      <c r="B290" s="322"/>
      <c r="C290" s="322"/>
      <c r="D290" s="324"/>
      <c r="E290" s="344"/>
      <c r="F290" s="324"/>
      <c r="G290" s="344"/>
      <c r="H290" s="324"/>
      <c r="I290" s="345"/>
      <c r="J290" s="324"/>
    </row>
    <row r="291" spans="1:10" ht="12.75" customHeight="1">
      <c r="A291" s="343"/>
      <c r="B291" s="322"/>
      <c r="C291" s="322"/>
      <c r="D291" s="324"/>
      <c r="E291" s="340"/>
      <c r="F291" s="324"/>
      <c r="G291" s="341"/>
      <c r="H291" s="324"/>
      <c r="I291" s="341"/>
      <c r="J291" s="324"/>
    </row>
    <row r="292" spans="1:10" ht="12.75" customHeight="1">
      <c r="A292" s="343"/>
      <c r="B292" s="322"/>
      <c r="C292" s="322"/>
      <c r="D292" s="324"/>
      <c r="E292" s="340"/>
      <c r="F292" s="324"/>
      <c r="G292" s="341"/>
      <c r="H292" s="324"/>
      <c r="I292" s="341"/>
      <c r="J292" s="324"/>
    </row>
    <row r="293" spans="1:10" ht="12.75" customHeight="1">
      <c r="A293" s="343"/>
      <c r="B293" s="322"/>
      <c r="C293" s="322"/>
      <c r="D293" s="324"/>
      <c r="E293" s="340"/>
      <c r="F293" s="324"/>
      <c r="G293" s="341"/>
      <c r="H293" s="324"/>
      <c r="I293" s="341"/>
      <c r="J293" s="324"/>
    </row>
    <row r="294" spans="1:10" ht="12.75" customHeight="1">
      <c r="A294" s="355" t="s">
        <v>153</v>
      </c>
      <c r="B294" s="322"/>
      <c r="C294" s="322"/>
      <c r="D294" s="324"/>
      <c r="E294" s="356">
        <f>SUM(E284:E293)</f>
        <v>0</v>
      </c>
      <c r="F294" s="324"/>
      <c r="G294" s="356">
        <f>SUM(G284:G293)</f>
        <v>0</v>
      </c>
      <c r="H294" s="324"/>
      <c r="I294" s="356">
        <f>SUM(I284:I293)</f>
        <v>0</v>
      </c>
      <c r="J294" s="324"/>
    </row>
    <row r="295" spans="1:10" ht="12.75" customHeight="1">
      <c r="A295" s="346" t="s">
        <v>154</v>
      </c>
      <c r="B295" s="327"/>
      <c r="C295" s="327"/>
      <c r="D295" s="327"/>
      <c r="E295" s="327"/>
      <c r="F295" s="327"/>
      <c r="G295" s="327"/>
      <c r="H295" s="327"/>
      <c r="I295" s="327"/>
      <c r="J295" s="328"/>
    </row>
    <row r="296" spans="1:10" ht="12.75" customHeight="1">
      <c r="A296" s="347" t="s">
        <v>155</v>
      </c>
      <c r="B296" s="348"/>
      <c r="C296" s="348"/>
      <c r="D296" s="348"/>
      <c r="E296" s="348"/>
      <c r="F296" s="348"/>
      <c r="G296" s="348"/>
      <c r="H296" s="348"/>
      <c r="I296" s="348"/>
      <c r="J296" s="349"/>
    </row>
    <row r="297" spans="1:10" ht="12.75" customHeight="1">
      <c r="A297" s="347" t="s">
        <v>156</v>
      </c>
      <c r="B297" s="348"/>
      <c r="C297" s="348"/>
      <c r="D297" s="348"/>
      <c r="E297" s="348"/>
      <c r="F297" s="348"/>
      <c r="G297" s="348"/>
      <c r="H297" s="348"/>
      <c r="I297" s="348"/>
      <c r="J297" s="349"/>
    </row>
    <row r="298" spans="1:10" ht="12.75" customHeight="1">
      <c r="A298" s="350" t="s">
        <v>157</v>
      </c>
      <c r="B298" s="330"/>
      <c r="C298" s="330"/>
      <c r="D298" s="330"/>
      <c r="E298" s="330"/>
      <c r="F298" s="330"/>
      <c r="G298" s="330"/>
      <c r="H298" s="330"/>
      <c r="I298" s="330"/>
      <c r="J298" s="331"/>
    </row>
    <row r="299" spans="1:10" ht="12.75" customHeight="1">
      <c r="A299" s="361"/>
      <c r="B299" s="327"/>
      <c r="C299" s="327"/>
      <c r="D299" s="327"/>
      <c r="E299" s="327"/>
      <c r="F299" s="327"/>
      <c r="G299" s="327"/>
      <c r="H299" s="327"/>
      <c r="I299" s="327"/>
      <c r="J299" s="328"/>
    </row>
    <row r="300" spans="1:10" ht="12.75" customHeight="1">
      <c r="A300" s="352"/>
      <c r="B300" s="353"/>
      <c r="C300" s="353"/>
      <c r="D300" s="353"/>
      <c r="E300" s="353"/>
      <c r="F300" s="353"/>
      <c r="G300" s="353"/>
      <c r="H300" s="353"/>
      <c r="I300" s="353"/>
      <c r="J300" s="349"/>
    </row>
    <row r="301" spans="1:10" ht="12.75" customHeight="1">
      <c r="A301" s="352"/>
      <c r="B301" s="353"/>
      <c r="C301" s="353"/>
      <c r="D301" s="353"/>
      <c r="E301" s="353"/>
      <c r="F301" s="353"/>
      <c r="G301" s="353"/>
      <c r="H301" s="353"/>
      <c r="I301" s="353"/>
      <c r="J301" s="349"/>
    </row>
    <row r="302" spans="1:10" ht="12.75" customHeight="1">
      <c r="A302" s="352"/>
      <c r="B302" s="353"/>
      <c r="C302" s="353"/>
      <c r="D302" s="353"/>
      <c r="E302" s="353"/>
      <c r="F302" s="353"/>
      <c r="G302" s="353"/>
      <c r="H302" s="353"/>
      <c r="I302" s="353"/>
      <c r="J302" s="349"/>
    </row>
    <row r="303" spans="1:10" ht="12.75" customHeight="1">
      <c r="A303" s="352"/>
      <c r="B303" s="353"/>
      <c r="C303" s="353"/>
      <c r="D303" s="353"/>
      <c r="E303" s="353"/>
      <c r="F303" s="353"/>
      <c r="G303" s="353"/>
      <c r="H303" s="353"/>
      <c r="I303" s="353"/>
      <c r="J303" s="349"/>
    </row>
    <row r="304" spans="1:10" ht="12.75" customHeight="1">
      <c r="A304" s="352"/>
      <c r="B304" s="353"/>
      <c r="C304" s="353"/>
      <c r="D304" s="353"/>
      <c r="E304" s="353"/>
      <c r="F304" s="353"/>
      <c r="G304" s="353"/>
      <c r="H304" s="353"/>
      <c r="I304" s="353"/>
      <c r="J304" s="349"/>
    </row>
    <row r="305" spans="1:10" ht="12.75" customHeight="1">
      <c r="A305" s="352"/>
      <c r="B305" s="353"/>
      <c r="C305" s="353"/>
      <c r="D305" s="353"/>
      <c r="E305" s="353"/>
      <c r="F305" s="353"/>
      <c r="G305" s="353"/>
      <c r="H305" s="353"/>
      <c r="I305" s="353"/>
      <c r="J305" s="349"/>
    </row>
    <row r="306" spans="1:10" ht="12.75" customHeight="1">
      <c r="A306" s="352"/>
      <c r="B306" s="353"/>
      <c r="C306" s="353"/>
      <c r="D306" s="353"/>
      <c r="E306" s="353"/>
      <c r="F306" s="353"/>
      <c r="G306" s="353"/>
      <c r="H306" s="353"/>
      <c r="I306" s="353"/>
      <c r="J306" s="349"/>
    </row>
    <row r="307" spans="1:10" ht="12.75" customHeight="1">
      <c r="A307" s="352"/>
      <c r="B307" s="353"/>
      <c r="C307" s="353"/>
      <c r="D307" s="353"/>
      <c r="E307" s="353"/>
      <c r="F307" s="353"/>
      <c r="G307" s="353"/>
      <c r="H307" s="353"/>
      <c r="I307" s="353"/>
      <c r="J307" s="349"/>
    </row>
    <row r="308" spans="1:10" ht="12.75" customHeight="1">
      <c r="A308" s="352"/>
      <c r="B308" s="353"/>
      <c r="C308" s="353"/>
      <c r="D308" s="353"/>
      <c r="E308" s="353"/>
      <c r="F308" s="353"/>
      <c r="G308" s="353"/>
      <c r="H308" s="353"/>
      <c r="I308" s="353"/>
      <c r="J308" s="349"/>
    </row>
    <row r="309" spans="1:10" ht="12.75" customHeight="1">
      <c r="A309" s="352"/>
      <c r="B309" s="353"/>
      <c r="C309" s="353"/>
      <c r="D309" s="353"/>
      <c r="E309" s="353"/>
      <c r="F309" s="353"/>
      <c r="G309" s="353"/>
      <c r="H309" s="353"/>
      <c r="I309" s="353"/>
      <c r="J309" s="349"/>
    </row>
    <row r="310" spans="1:10" ht="12.75" customHeight="1">
      <c r="A310" s="352"/>
      <c r="B310" s="353"/>
      <c r="C310" s="353"/>
      <c r="D310" s="353"/>
      <c r="E310" s="353"/>
      <c r="F310" s="353"/>
      <c r="G310" s="353"/>
      <c r="H310" s="353"/>
      <c r="I310" s="353"/>
      <c r="J310" s="349"/>
    </row>
    <row r="311" spans="1:10" ht="12.75" customHeight="1">
      <c r="A311" s="352"/>
      <c r="B311" s="353"/>
      <c r="C311" s="353"/>
      <c r="D311" s="353"/>
      <c r="E311" s="353"/>
      <c r="F311" s="353"/>
      <c r="G311" s="353"/>
      <c r="H311" s="353"/>
      <c r="I311" s="353"/>
      <c r="J311" s="349"/>
    </row>
    <row r="312" spans="1:10" ht="12.75" customHeight="1">
      <c r="A312" s="352"/>
      <c r="B312" s="353"/>
      <c r="C312" s="353"/>
      <c r="D312" s="353"/>
      <c r="E312" s="353"/>
      <c r="F312" s="353"/>
      <c r="G312" s="353"/>
      <c r="H312" s="353"/>
      <c r="I312" s="353"/>
      <c r="J312" s="349"/>
    </row>
    <row r="313" spans="1:10" ht="12.75" customHeight="1">
      <c r="A313" s="352"/>
      <c r="B313" s="353"/>
      <c r="C313" s="353"/>
      <c r="D313" s="353"/>
      <c r="E313" s="353"/>
      <c r="F313" s="353"/>
      <c r="G313" s="353"/>
      <c r="H313" s="353"/>
      <c r="I313" s="353"/>
      <c r="J313" s="349"/>
    </row>
    <row r="314" spans="1:10" ht="12.75" customHeight="1">
      <c r="A314" s="352"/>
      <c r="B314" s="353"/>
      <c r="C314" s="353"/>
      <c r="D314" s="353"/>
      <c r="E314" s="353"/>
      <c r="F314" s="353"/>
      <c r="G314" s="353"/>
      <c r="H314" s="353"/>
      <c r="I314" s="353"/>
      <c r="J314" s="349"/>
    </row>
    <row r="315" spans="1:10" ht="12.75" customHeight="1">
      <c r="A315" s="352"/>
      <c r="B315" s="353"/>
      <c r="C315" s="353"/>
      <c r="D315" s="353"/>
      <c r="E315" s="353"/>
      <c r="F315" s="353"/>
      <c r="G315" s="353"/>
      <c r="H315" s="353"/>
      <c r="I315" s="353"/>
      <c r="J315" s="349"/>
    </row>
    <row r="316" spans="1:10" ht="12.75" customHeight="1">
      <c r="A316" s="352"/>
      <c r="B316" s="353"/>
      <c r="C316" s="353"/>
      <c r="D316" s="353"/>
      <c r="E316" s="353"/>
      <c r="F316" s="353"/>
      <c r="G316" s="353"/>
      <c r="H316" s="353"/>
      <c r="I316" s="353"/>
      <c r="J316" s="349"/>
    </row>
    <row r="317" spans="1:10" ht="12.75" customHeight="1">
      <c r="A317" s="352"/>
      <c r="B317" s="353"/>
      <c r="C317" s="353"/>
      <c r="D317" s="353"/>
      <c r="E317" s="353"/>
      <c r="F317" s="353"/>
      <c r="G317" s="353"/>
      <c r="H317" s="353"/>
      <c r="I317" s="353"/>
      <c r="J317" s="349"/>
    </row>
    <row r="318" spans="1:10" ht="12.75" customHeight="1">
      <c r="A318" s="352"/>
      <c r="B318" s="353"/>
      <c r="C318" s="353"/>
      <c r="D318" s="353"/>
      <c r="E318" s="353"/>
      <c r="F318" s="353"/>
      <c r="G318" s="353"/>
      <c r="H318" s="353"/>
      <c r="I318" s="353"/>
      <c r="J318" s="349"/>
    </row>
    <row r="319" spans="1:10" ht="12.75" customHeight="1">
      <c r="A319" s="352"/>
      <c r="B319" s="353"/>
      <c r="C319" s="353"/>
      <c r="D319" s="353"/>
      <c r="E319" s="353"/>
      <c r="F319" s="353"/>
      <c r="G319" s="353"/>
      <c r="H319" s="353"/>
      <c r="I319" s="353"/>
      <c r="J319" s="349"/>
    </row>
    <row r="320" spans="1:10" ht="12.75" customHeight="1">
      <c r="A320" s="352"/>
      <c r="B320" s="353"/>
      <c r="C320" s="353"/>
      <c r="D320" s="353"/>
      <c r="E320" s="353"/>
      <c r="F320" s="353"/>
      <c r="G320" s="353"/>
      <c r="H320" s="353"/>
      <c r="I320" s="353"/>
      <c r="J320" s="349"/>
    </row>
    <row r="321" spans="1:10" ht="12.75" customHeight="1">
      <c r="A321" s="352"/>
      <c r="B321" s="353"/>
      <c r="C321" s="353"/>
      <c r="D321" s="353"/>
      <c r="E321" s="353"/>
      <c r="F321" s="353"/>
      <c r="G321" s="353"/>
      <c r="H321" s="353"/>
      <c r="I321" s="353"/>
      <c r="J321" s="349"/>
    </row>
    <row r="322" spans="1:10" ht="12.75" customHeight="1">
      <c r="A322" s="352"/>
      <c r="B322" s="353"/>
      <c r="C322" s="353"/>
      <c r="D322" s="353"/>
      <c r="E322" s="353"/>
      <c r="F322" s="353"/>
      <c r="G322" s="353"/>
      <c r="H322" s="353"/>
      <c r="I322" s="353"/>
      <c r="J322" s="349"/>
    </row>
    <row r="323" spans="1:10" ht="12.75" customHeight="1">
      <c r="A323" s="352"/>
      <c r="B323" s="353"/>
      <c r="C323" s="353"/>
      <c r="D323" s="353"/>
      <c r="E323" s="353"/>
      <c r="F323" s="353"/>
      <c r="G323" s="353"/>
      <c r="H323" s="353"/>
      <c r="I323" s="353"/>
      <c r="J323" s="349"/>
    </row>
    <row r="324" spans="1:10" ht="12.75" customHeight="1">
      <c r="A324" s="352"/>
      <c r="B324" s="353"/>
      <c r="C324" s="353"/>
      <c r="D324" s="353"/>
      <c r="E324" s="353"/>
      <c r="F324" s="353"/>
      <c r="G324" s="353"/>
      <c r="H324" s="353"/>
      <c r="I324" s="353"/>
      <c r="J324" s="349"/>
    </row>
    <row r="325" spans="1:10" ht="12.75" customHeight="1">
      <c r="A325" s="352"/>
      <c r="B325" s="353"/>
      <c r="C325" s="353"/>
      <c r="D325" s="353"/>
      <c r="E325" s="353"/>
      <c r="F325" s="353"/>
      <c r="G325" s="353"/>
      <c r="H325" s="353"/>
      <c r="I325" s="353"/>
      <c r="J325" s="349"/>
    </row>
    <row r="326" spans="1:10" ht="12.75" customHeight="1">
      <c r="A326" s="352"/>
      <c r="B326" s="353"/>
      <c r="C326" s="353"/>
      <c r="D326" s="353"/>
      <c r="E326" s="353"/>
      <c r="F326" s="353"/>
      <c r="G326" s="353"/>
      <c r="H326" s="353"/>
      <c r="I326" s="353"/>
      <c r="J326" s="349"/>
    </row>
    <row r="327" spans="1:10" ht="12.75" customHeight="1">
      <c r="A327" s="352"/>
      <c r="B327" s="353"/>
      <c r="C327" s="353"/>
      <c r="D327" s="353"/>
      <c r="E327" s="353"/>
      <c r="F327" s="353"/>
      <c r="G327" s="353"/>
      <c r="H327" s="353"/>
      <c r="I327" s="353"/>
      <c r="J327" s="349"/>
    </row>
    <row r="328" spans="1:10" ht="12.75" customHeight="1">
      <c r="A328" s="354"/>
      <c r="B328" s="330"/>
      <c r="C328" s="330"/>
      <c r="D328" s="330"/>
      <c r="E328" s="330"/>
      <c r="F328" s="330"/>
      <c r="G328" s="330"/>
      <c r="H328" s="330"/>
      <c r="I328" s="330"/>
      <c r="J328" s="331"/>
    </row>
    <row r="329" spans="1:10" ht="12.75" customHeight="1">
      <c r="A329" s="163"/>
      <c r="B329" s="163"/>
      <c r="C329" s="163"/>
      <c r="D329" s="163"/>
      <c r="E329" s="163"/>
      <c r="F329" s="163"/>
      <c r="G329" s="163"/>
      <c r="H329" s="163"/>
      <c r="I329" s="163"/>
      <c r="J329" s="163"/>
    </row>
    <row r="330" spans="1:10" ht="12.75" customHeight="1">
      <c r="A330" s="321" t="s">
        <v>65</v>
      </c>
      <c r="B330" s="322"/>
      <c r="C330" s="322"/>
      <c r="D330" s="322"/>
      <c r="E330" s="322"/>
      <c r="F330" s="322"/>
      <c r="G330" s="322"/>
      <c r="H330" s="323">
        <f>'[1]CONTACT INFORMATION'!$A$24</f>
        <v>0</v>
      </c>
      <c r="I330" s="322"/>
      <c r="J330" s="324"/>
    </row>
    <row r="331" spans="1:10" ht="12.75" customHeight="1">
      <c r="A331" s="160"/>
      <c r="B331" s="160"/>
      <c r="C331" s="160"/>
      <c r="D331" s="160"/>
      <c r="E331" s="160"/>
      <c r="F331" s="160"/>
      <c r="G331" s="160"/>
      <c r="H331" s="160"/>
      <c r="I331" s="160"/>
      <c r="J331" s="160"/>
    </row>
    <row r="332" spans="1:10" ht="12.75" customHeight="1">
      <c r="A332" s="325" t="s">
        <v>985</v>
      </c>
      <c r="B332" s="322"/>
      <c r="C332" s="322"/>
      <c r="D332" s="322"/>
      <c r="E332" s="322"/>
      <c r="F332" s="322"/>
      <c r="G332" s="322"/>
      <c r="H332" s="322"/>
      <c r="I332" s="322"/>
      <c r="J332" s="324"/>
    </row>
    <row r="333" spans="1:10" ht="12.75" customHeight="1">
      <c r="A333" s="326" t="s">
        <v>140</v>
      </c>
      <c r="B333" s="327"/>
      <c r="C333" s="327"/>
      <c r="D333" s="328"/>
      <c r="E333" s="357"/>
      <c r="F333" s="327"/>
      <c r="G333" s="327"/>
      <c r="H333" s="327"/>
      <c r="I333" s="327"/>
      <c r="J333" s="328"/>
    </row>
    <row r="334" spans="1:10" ht="12.75" customHeight="1">
      <c r="A334" s="329" t="s">
        <v>163</v>
      </c>
      <c r="B334" s="330"/>
      <c r="C334" s="330"/>
      <c r="D334" s="331"/>
      <c r="E334" s="354"/>
      <c r="F334" s="330"/>
      <c r="G334" s="330"/>
      <c r="H334" s="330"/>
      <c r="I334" s="330"/>
      <c r="J334" s="331"/>
    </row>
    <row r="335" spans="1:10" ht="12.75" customHeight="1">
      <c r="A335" s="332" t="s">
        <v>164</v>
      </c>
      <c r="B335" s="322"/>
      <c r="C335" s="322"/>
      <c r="D335" s="324"/>
      <c r="E335" s="360"/>
      <c r="F335" s="322"/>
      <c r="G335" s="322"/>
      <c r="H335" s="322"/>
      <c r="I335" s="322"/>
      <c r="J335" s="324"/>
    </row>
    <row r="336" spans="1:10" ht="12.75" customHeight="1">
      <c r="A336" s="161"/>
      <c r="B336" s="162"/>
      <c r="C336" s="162"/>
      <c r="D336" s="162"/>
      <c r="E336" s="358" t="s">
        <v>143</v>
      </c>
      <c r="F336" s="322"/>
      <c r="G336" s="358" t="s">
        <v>144</v>
      </c>
      <c r="H336" s="322"/>
      <c r="I336" s="359" t="s">
        <v>145</v>
      </c>
      <c r="J336" s="324"/>
    </row>
    <row r="337" spans="1:10" ht="12.75" customHeight="1">
      <c r="A337" s="336" t="s">
        <v>146</v>
      </c>
      <c r="B337" s="322"/>
      <c r="C337" s="322"/>
      <c r="D337" s="324"/>
      <c r="E337" s="337"/>
      <c r="F337" s="324"/>
      <c r="G337" s="337"/>
      <c r="H337" s="324"/>
      <c r="I337" s="338"/>
      <c r="J337" s="324"/>
    </row>
    <row r="338" spans="1:10" ht="12.75" customHeight="1">
      <c r="A338" s="339" t="s">
        <v>147</v>
      </c>
      <c r="B338" s="322"/>
      <c r="C338" s="322"/>
      <c r="D338" s="324"/>
      <c r="E338" s="340"/>
      <c r="F338" s="324"/>
      <c r="G338" s="341"/>
      <c r="H338" s="324"/>
      <c r="I338" s="342"/>
      <c r="J338" s="324"/>
    </row>
    <row r="339" spans="1:10" ht="12.75" customHeight="1">
      <c r="A339" s="336" t="s">
        <v>148</v>
      </c>
      <c r="B339" s="322"/>
      <c r="C339" s="322"/>
      <c r="D339" s="324"/>
      <c r="E339" s="337"/>
      <c r="F339" s="324"/>
      <c r="G339" s="337"/>
      <c r="H339" s="324"/>
      <c r="I339" s="338"/>
      <c r="J339" s="324"/>
    </row>
    <row r="340" spans="1:10" ht="12.75" customHeight="1">
      <c r="A340" s="339" t="s">
        <v>149</v>
      </c>
      <c r="B340" s="322"/>
      <c r="C340" s="322"/>
      <c r="D340" s="324"/>
      <c r="E340" s="340"/>
      <c r="F340" s="324"/>
      <c r="G340" s="341"/>
      <c r="H340" s="324"/>
      <c r="I340" s="342"/>
      <c r="J340" s="324"/>
    </row>
    <row r="341" spans="1:10" ht="12.75" customHeight="1">
      <c r="A341" s="336" t="s">
        <v>150</v>
      </c>
      <c r="B341" s="322"/>
      <c r="C341" s="322"/>
      <c r="D341" s="324"/>
      <c r="E341" s="337"/>
      <c r="F341" s="324"/>
      <c r="G341" s="337"/>
      <c r="H341" s="324"/>
      <c r="I341" s="338"/>
      <c r="J341" s="324"/>
    </row>
    <row r="342" spans="1:10" ht="12.75" customHeight="1">
      <c r="A342" s="339" t="s">
        <v>151</v>
      </c>
      <c r="B342" s="322"/>
      <c r="C342" s="322"/>
      <c r="D342" s="324"/>
      <c r="E342" s="340"/>
      <c r="F342" s="324"/>
      <c r="G342" s="341"/>
      <c r="H342" s="324"/>
      <c r="I342" s="342"/>
      <c r="J342" s="324"/>
    </row>
    <row r="343" spans="1:10" ht="12.75" customHeight="1">
      <c r="A343" s="336" t="s">
        <v>152</v>
      </c>
      <c r="B343" s="322"/>
      <c r="C343" s="322"/>
      <c r="D343" s="324"/>
      <c r="E343" s="344"/>
      <c r="F343" s="324"/>
      <c r="G343" s="344"/>
      <c r="H343" s="324"/>
      <c r="I343" s="345"/>
      <c r="J343" s="324"/>
    </row>
    <row r="344" spans="1:10" ht="12.75" customHeight="1">
      <c r="A344" s="343"/>
      <c r="B344" s="322"/>
      <c r="C344" s="322"/>
      <c r="D344" s="324"/>
      <c r="E344" s="340"/>
      <c r="F344" s="324"/>
      <c r="G344" s="341"/>
      <c r="H344" s="324"/>
      <c r="I344" s="341"/>
      <c r="J344" s="324"/>
    </row>
    <row r="345" spans="1:10" ht="12.75" customHeight="1">
      <c r="A345" s="343"/>
      <c r="B345" s="322"/>
      <c r="C345" s="322"/>
      <c r="D345" s="324"/>
      <c r="E345" s="340"/>
      <c r="F345" s="324"/>
      <c r="G345" s="341"/>
      <c r="H345" s="324"/>
      <c r="I345" s="341"/>
      <c r="J345" s="324"/>
    </row>
    <row r="346" spans="1:10" ht="12.75" customHeight="1">
      <c r="A346" s="343"/>
      <c r="B346" s="322"/>
      <c r="C346" s="322"/>
      <c r="D346" s="324"/>
      <c r="E346" s="340"/>
      <c r="F346" s="324"/>
      <c r="G346" s="341"/>
      <c r="H346" s="324"/>
      <c r="I346" s="341"/>
      <c r="J346" s="324"/>
    </row>
    <row r="347" spans="1:10" ht="12.75" customHeight="1">
      <c r="A347" s="355" t="s">
        <v>153</v>
      </c>
      <c r="B347" s="322"/>
      <c r="C347" s="322"/>
      <c r="D347" s="324"/>
      <c r="E347" s="356">
        <f>SUM(E337:E346)</f>
        <v>0</v>
      </c>
      <c r="F347" s="324"/>
      <c r="G347" s="356">
        <f>SUM(G337:G346)</f>
        <v>0</v>
      </c>
      <c r="H347" s="324"/>
      <c r="I347" s="356">
        <f>SUM(I337:I346)</f>
        <v>0</v>
      </c>
      <c r="J347" s="324"/>
    </row>
    <row r="348" spans="1:10" ht="12.75" customHeight="1">
      <c r="A348" s="346" t="s">
        <v>154</v>
      </c>
      <c r="B348" s="327"/>
      <c r="C348" s="327"/>
      <c r="D348" s="327"/>
      <c r="E348" s="327"/>
      <c r="F348" s="327"/>
      <c r="G348" s="327"/>
      <c r="H348" s="327"/>
      <c r="I348" s="327"/>
      <c r="J348" s="328"/>
    </row>
    <row r="349" spans="1:10" ht="12.75" customHeight="1">
      <c r="A349" s="347" t="s">
        <v>155</v>
      </c>
      <c r="B349" s="348"/>
      <c r="C349" s="348"/>
      <c r="D349" s="348"/>
      <c r="E349" s="348"/>
      <c r="F349" s="348"/>
      <c r="G349" s="348"/>
      <c r="H349" s="348"/>
      <c r="I349" s="348"/>
      <c r="J349" s="349"/>
    </row>
    <row r="350" spans="1:10" ht="12.75" customHeight="1">
      <c r="A350" s="347" t="s">
        <v>156</v>
      </c>
      <c r="B350" s="348"/>
      <c r="C350" s="348"/>
      <c r="D350" s="348"/>
      <c r="E350" s="348"/>
      <c r="F350" s="348"/>
      <c r="G350" s="348"/>
      <c r="H350" s="348"/>
      <c r="I350" s="348"/>
      <c r="J350" s="349"/>
    </row>
    <row r="351" spans="1:10" ht="12.75" customHeight="1">
      <c r="A351" s="350" t="s">
        <v>157</v>
      </c>
      <c r="B351" s="330"/>
      <c r="C351" s="330"/>
      <c r="D351" s="330"/>
      <c r="E351" s="330"/>
      <c r="F351" s="330"/>
      <c r="G351" s="330"/>
      <c r="H351" s="330"/>
      <c r="I351" s="330"/>
      <c r="J351" s="331"/>
    </row>
    <row r="352" spans="1:10" ht="12.75" customHeight="1">
      <c r="A352" s="361"/>
      <c r="B352" s="327"/>
      <c r="C352" s="327"/>
      <c r="D352" s="327"/>
      <c r="E352" s="327"/>
      <c r="F352" s="327"/>
      <c r="G352" s="327"/>
      <c r="H352" s="327"/>
      <c r="I352" s="327"/>
      <c r="J352" s="328"/>
    </row>
    <row r="353" spans="1:10" ht="12.75" customHeight="1">
      <c r="A353" s="352"/>
      <c r="B353" s="353"/>
      <c r="C353" s="353"/>
      <c r="D353" s="353"/>
      <c r="E353" s="353"/>
      <c r="F353" s="353"/>
      <c r="G353" s="353"/>
      <c r="H353" s="353"/>
      <c r="I353" s="353"/>
      <c r="J353" s="349"/>
    </row>
    <row r="354" spans="1:10" ht="12.75" customHeight="1">
      <c r="A354" s="352"/>
      <c r="B354" s="353"/>
      <c r="C354" s="353"/>
      <c r="D354" s="353"/>
      <c r="E354" s="353"/>
      <c r="F354" s="353"/>
      <c r="G354" s="353"/>
      <c r="H354" s="353"/>
      <c r="I354" s="353"/>
      <c r="J354" s="349"/>
    </row>
    <row r="355" spans="1:10" ht="12.75" customHeight="1">
      <c r="A355" s="352"/>
      <c r="B355" s="353"/>
      <c r="C355" s="353"/>
      <c r="D355" s="353"/>
      <c r="E355" s="353"/>
      <c r="F355" s="353"/>
      <c r="G355" s="353"/>
      <c r="H355" s="353"/>
      <c r="I355" s="353"/>
      <c r="J355" s="349"/>
    </row>
    <row r="356" spans="1:10" ht="12.75" customHeight="1">
      <c r="A356" s="352"/>
      <c r="B356" s="353"/>
      <c r="C356" s="353"/>
      <c r="D356" s="353"/>
      <c r="E356" s="353"/>
      <c r="F356" s="353"/>
      <c r="G356" s="353"/>
      <c r="H356" s="353"/>
      <c r="I356" s="353"/>
      <c r="J356" s="349"/>
    </row>
    <row r="357" spans="1:10" ht="12.75" customHeight="1">
      <c r="A357" s="352"/>
      <c r="B357" s="353"/>
      <c r="C357" s="353"/>
      <c r="D357" s="353"/>
      <c r="E357" s="353"/>
      <c r="F357" s="353"/>
      <c r="G357" s="353"/>
      <c r="H357" s="353"/>
      <c r="I357" s="353"/>
      <c r="J357" s="349"/>
    </row>
    <row r="358" spans="1:10" ht="12.75" customHeight="1">
      <c r="A358" s="352"/>
      <c r="B358" s="353"/>
      <c r="C358" s="353"/>
      <c r="D358" s="353"/>
      <c r="E358" s="353"/>
      <c r="F358" s="353"/>
      <c r="G358" s="353"/>
      <c r="H358" s="353"/>
      <c r="I358" s="353"/>
      <c r="J358" s="349"/>
    </row>
    <row r="359" spans="1:10" ht="12.75" customHeight="1">
      <c r="A359" s="352"/>
      <c r="B359" s="353"/>
      <c r="C359" s="353"/>
      <c r="D359" s="353"/>
      <c r="E359" s="353"/>
      <c r="F359" s="353"/>
      <c r="G359" s="353"/>
      <c r="H359" s="353"/>
      <c r="I359" s="353"/>
      <c r="J359" s="349"/>
    </row>
    <row r="360" spans="1:10" ht="12.75" customHeight="1">
      <c r="A360" s="352"/>
      <c r="B360" s="353"/>
      <c r="C360" s="353"/>
      <c r="D360" s="353"/>
      <c r="E360" s="353"/>
      <c r="F360" s="353"/>
      <c r="G360" s="353"/>
      <c r="H360" s="353"/>
      <c r="I360" s="353"/>
      <c r="J360" s="349"/>
    </row>
    <row r="361" spans="1:10" ht="12.75" customHeight="1">
      <c r="A361" s="352"/>
      <c r="B361" s="353"/>
      <c r="C361" s="353"/>
      <c r="D361" s="353"/>
      <c r="E361" s="353"/>
      <c r="F361" s="353"/>
      <c r="G361" s="353"/>
      <c r="H361" s="353"/>
      <c r="I361" s="353"/>
      <c r="J361" s="349"/>
    </row>
    <row r="362" spans="1:10" ht="12.75" customHeight="1">
      <c r="A362" s="352"/>
      <c r="B362" s="353"/>
      <c r="C362" s="353"/>
      <c r="D362" s="353"/>
      <c r="E362" s="353"/>
      <c r="F362" s="353"/>
      <c r="G362" s="353"/>
      <c r="H362" s="353"/>
      <c r="I362" s="353"/>
      <c r="J362" s="349"/>
    </row>
    <row r="363" spans="1:10" ht="12.75" customHeight="1">
      <c r="A363" s="352"/>
      <c r="B363" s="353"/>
      <c r="C363" s="353"/>
      <c r="D363" s="353"/>
      <c r="E363" s="353"/>
      <c r="F363" s="353"/>
      <c r="G363" s="353"/>
      <c r="H363" s="353"/>
      <c r="I363" s="353"/>
      <c r="J363" s="349"/>
    </row>
    <row r="364" spans="1:10" ht="12.75" customHeight="1">
      <c r="A364" s="352"/>
      <c r="B364" s="353"/>
      <c r="C364" s="353"/>
      <c r="D364" s="353"/>
      <c r="E364" s="353"/>
      <c r="F364" s="353"/>
      <c r="G364" s="353"/>
      <c r="H364" s="353"/>
      <c r="I364" s="353"/>
      <c r="J364" s="349"/>
    </row>
    <row r="365" spans="1:10" ht="12.75" customHeight="1">
      <c r="A365" s="352"/>
      <c r="B365" s="353"/>
      <c r="C365" s="353"/>
      <c r="D365" s="353"/>
      <c r="E365" s="353"/>
      <c r="F365" s="353"/>
      <c r="G365" s="353"/>
      <c r="H365" s="353"/>
      <c r="I365" s="353"/>
      <c r="J365" s="349"/>
    </row>
    <row r="366" spans="1:10" ht="12.75" customHeight="1">
      <c r="A366" s="352"/>
      <c r="B366" s="353"/>
      <c r="C366" s="353"/>
      <c r="D366" s="353"/>
      <c r="E366" s="353"/>
      <c r="F366" s="353"/>
      <c r="G366" s="353"/>
      <c r="H366" s="353"/>
      <c r="I366" s="353"/>
      <c r="J366" s="349"/>
    </row>
    <row r="367" spans="1:10" ht="12.75" customHeight="1">
      <c r="A367" s="352"/>
      <c r="B367" s="353"/>
      <c r="C367" s="353"/>
      <c r="D367" s="353"/>
      <c r="E367" s="353"/>
      <c r="F367" s="353"/>
      <c r="G367" s="353"/>
      <c r="H367" s="353"/>
      <c r="I367" s="353"/>
      <c r="J367" s="349"/>
    </row>
    <row r="368" spans="1:10" ht="12.75" customHeight="1">
      <c r="A368" s="352"/>
      <c r="B368" s="353"/>
      <c r="C368" s="353"/>
      <c r="D368" s="353"/>
      <c r="E368" s="353"/>
      <c r="F368" s="353"/>
      <c r="G368" s="353"/>
      <c r="H368" s="353"/>
      <c r="I368" s="353"/>
      <c r="J368" s="349"/>
    </row>
    <row r="369" spans="1:10" ht="12.75" customHeight="1">
      <c r="A369" s="352"/>
      <c r="B369" s="353"/>
      <c r="C369" s="353"/>
      <c r="D369" s="353"/>
      <c r="E369" s="353"/>
      <c r="F369" s="353"/>
      <c r="G369" s="353"/>
      <c r="H369" s="353"/>
      <c r="I369" s="353"/>
      <c r="J369" s="349"/>
    </row>
    <row r="370" spans="1:10" ht="12.75" customHeight="1">
      <c r="A370" s="352"/>
      <c r="B370" s="353"/>
      <c r="C370" s="353"/>
      <c r="D370" s="353"/>
      <c r="E370" s="353"/>
      <c r="F370" s="353"/>
      <c r="G370" s="353"/>
      <c r="H370" s="353"/>
      <c r="I370" s="353"/>
      <c r="J370" s="349"/>
    </row>
    <row r="371" spans="1:10" ht="12.75" customHeight="1">
      <c r="A371" s="352"/>
      <c r="B371" s="353"/>
      <c r="C371" s="353"/>
      <c r="D371" s="353"/>
      <c r="E371" s="353"/>
      <c r="F371" s="353"/>
      <c r="G371" s="353"/>
      <c r="H371" s="353"/>
      <c r="I371" s="353"/>
      <c r="J371" s="349"/>
    </row>
    <row r="372" spans="1:10" ht="12.75" customHeight="1">
      <c r="A372" s="352"/>
      <c r="B372" s="353"/>
      <c r="C372" s="353"/>
      <c r="D372" s="353"/>
      <c r="E372" s="353"/>
      <c r="F372" s="353"/>
      <c r="G372" s="353"/>
      <c r="H372" s="353"/>
      <c r="I372" s="353"/>
      <c r="J372" s="349"/>
    </row>
    <row r="373" spans="1:10" ht="12.75" customHeight="1">
      <c r="A373" s="352"/>
      <c r="B373" s="353"/>
      <c r="C373" s="353"/>
      <c r="D373" s="353"/>
      <c r="E373" s="353"/>
      <c r="F373" s="353"/>
      <c r="G373" s="353"/>
      <c r="H373" s="353"/>
      <c r="I373" s="353"/>
      <c r="J373" s="349"/>
    </row>
    <row r="374" spans="1:10" ht="12.75" customHeight="1">
      <c r="A374" s="352"/>
      <c r="B374" s="353"/>
      <c r="C374" s="353"/>
      <c r="D374" s="353"/>
      <c r="E374" s="353"/>
      <c r="F374" s="353"/>
      <c r="G374" s="353"/>
      <c r="H374" s="353"/>
      <c r="I374" s="353"/>
      <c r="J374" s="349"/>
    </row>
    <row r="375" spans="1:10" ht="12.75" customHeight="1">
      <c r="A375" s="352"/>
      <c r="B375" s="353"/>
      <c r="C375" s="353"/>
      <c r="D375" s="353"/>
      <c r="E375" s="353"/>
      <c r="F375" s="353"/>
      <c r="G375" s="353"/>
      <c r="H375" s="353"/>
      <c r="I375" s="353"/>
      <c r="J375" s="349"/>
    </row>
    <row r="376" spans="1:10" ht="12.75" customHeight="1">
      <c r="A376" s="352"/>
      <c r="B376" s="353"/>
      <c r="C376" s="353"/>
      <c r="D376" s="353"/>
      <c r="E376" s="353"/>
      <c r="F376" s="353"/>
      <c r="G376" s="353"/>
      <c r="H376" s="353"/>
      <c r="I376" s="353"/>
      <c r="J376" s="349"/>
    </row>
    <row r="377" spans="1:10" ht="12.75" customHeight="1">
      <c r="A377" s="352"/>
      <c r="B377" s="353"/>
      <c r="C377" s="353"/>
      <c r="D377" s="353"/>
      <c r="E377" s="353"/>
      <c r="F377" s="353"/>
      <c r="G377" s="353"/>
      <c r="H377" s="353"/>
      <c r="I377" s="353"/>
      <c r="J377" s="349"/>
    </row>
    <row r="378" spans="1:10" ht="12.75" customHeight="1">
      <c r="A378" s="352"/>
      <c r="B378" s="353"/>
      <c r="C378" s="353"/>
      <c r="D378" s="353"/>
      <c r="E378" s="353"/>
      <c r="F378" s="353"/>
      <c r="G378" s="353"/>
      <c r="H378" s="353"/>
      <c r="I378" s="353"/>
      <c r="J378" s="349"/>
    </row>
    <row r="379" spans="1:10" ht="12.75" customHeight="1">
      <c r="A379" s="352"/>
      <c r="B379" s="353"/>
      <c r="C379" s="353"/>
      <c r="D379" s="353"/>
      <c r="E379" s="353"/>
      <c r="F379" s="353"/>
      <c r="G379" s="353"/>
      <c r="H379" s="353"/>
      <c r="I379" s="353"/>
      <c r="J379" s="349"/>
    </row>
    <row r="380" spans="1:10" ht="12.75" customHeight="1">
      <c r="A380" s="352"/>
      <c r="B380" s="353"/>
      <c r="C380" s="353"/>
      <c r="D380" s="353"/>
      <c r="E380" s="353"/>
      <c r="F380" s="353"/>
      <c r="G380" s="353"/>
      <c r="H380" s="353"/>
      <c r="I380" s="353"/>
      <c r="J380" s="349"/>
    </row>
    <row r="381" spans="1:10" ht="12.75" customHeight="1">
      <c r="A381" s="352"/>
      <c r="B381" s="353"/>
      <c r="C381" s="353"/>
      <c r="D381" s="353"/>
      <c r="E381" s="353"/>
      <c r="F381" s="353"/>
      <c r="G381" s="353"/>
      <c r="H381" s="353"/>
      <c r="I381" s="353"/>
      <c r="J381" s="349"/>
    </row>
    <row r="382" spans="1:10" ht="12.75" customHeight="1">
      <c r="A382" s="354"/>
      <c r="B382" s="330"/>
      <c r="C382" s="330"/>
      <c r="D382" s="330"/>
      <c r="E382" s="330"/>
      <c r="F382" s="330"/>
      <c r="G382" s="330"/>
      <c r="H382" s="330"/>
      <c r="I382" s="330"/>
      <c r="J382" s="331"/>
    </row>
    <row r="383" spans="1:10" ht="12.75" customHeight="1">
      <c r="A383" s="164"/>
      <c r="B383" s="164"/>
      <c r="C383" s="164"/>
      <c r="D383" s="164"/>
      <c r="E383" s="164"/>
      <c r="F383" s="164"/>
      <c r="G383" s="164"/>
      <c r="H383" s="164"/>
      <c r="I383" s="164"/>
      <c r="J383" s="164"/>
    </row>
    <row r="384" spans="1:10" ht="12.75" customHeight="1">
      <c r="A384" s="321" t="s">
        <v>65</v>
      </c>
      <c r="B384" s="322"/>
      <c r="C384" s="322"/>
      <c r="D384" s="322"/>
      <c r="E384" s="322"/>
      <c r="F384" s="322"/>
      <c r="G384" s="322"/>
      <c r="H384" s="323">
        <f>'[1]CONTACT INFORMATION'!$A$24</f>
        <v>0</v>
      </c>
      <c r="I384" s="322"/>
      <c r="J384" s="324"/>
    </row>
    <row r="385" spans="1:10" ht="12.75" customHeight="1">
      <c r="A385" s="160"/>
      <c r="B385" s="160"/>
      <c r="C385" s="160"/>
      <c r="D385" s="160"/>
      <c r="E385" s="160"/>
      <c r="F385" s="160"/>
      <c r="G385" s="160"/>
      <c r="H385" s="160"/>
      <c r="I385" s="160"/>
      <c r="J385" s="160"/>
    </row>
    <row r="386" spans="1:10" ht="12.75" customHeight="1">
      <c r="A386" s="325" t="s">
        <v>986</v>
      </c>
      <c r="B386" s="322"/>
      <c r="C386" s="322"/>
      <c r="D386" s="322"/>
      <c r="E386" s="322"/>
      <c r="F386" s="322"/>
      <c r="G386" s="322"/>
      <c r="H386" s="322"/>
      <c r="I386" s="322"/>
      <c r="J386" s="324"/>
    </row>
    <row r="387" spans="1:10" ht="12.75" customHeight="1">
      <c r="A387" s="326" t="s">
        <v>140</v>
      </c>
      <c r="B387" s="327"/>
      <c r="C387" s="327"/>
      <c r="D387" s="328"/>
      <c r="E387" s="357"/>
      <c r="F387" s="327"/>
      <c r="G387" s="327"/>
      <c r="H387" s="327"/>
      <c r="I387" s="327"/>
      <c r="J387" s="328"/>
    </row>
    <row r="388" spans="1:10" ht="12.75" customHeight="1">
      <c r="A388" s="329" t="s">
        <v>163</v>
      </c>
      <c r="B388" s="330"/>
      <c r="C388" s="330"/>
      <c r="D388" s="331"/>
      <c r="E388" s="354"/>
      <c r="F388" s="330"/>
      <c r="G388" s="330"/>
      <c r="H388" s="330"/>
      <c r="I388" s="330"/>
      <c r="J388" s="331"/>
    </row>
    <row r="389" spans="1:10" ht="12.75" customHeight="1">
      <c r="A389" s="332" t="s">
        <v>164</v>
      </c>
      <c r="B389" s="322"/>
      <c r="C389" s="322"/>
      <c r="D389" s="324"/>
      <c r="E389" s="360"/>
      <c r="F389" s="322"/>
      <c r="G389" s="322"/>
      <c r="H389" s="322"/>
      <c r="I389" s="322"/>
      <c r="J389" s="324"/>
    </row>
    <row r="390" spans="1:10" ht="12.75" customHeight="1">
      <c r="A390" s="161"/>
      <c r="B390" s="162"/>
      <c r="C390" s="162"/>
      <c r="D390" s="162"/>
      <c r="E390" s="358" t="s">
        <v>143</v>
      </c>
      <c r="F390" s="322"/>
      <c r="G390" s="358" t="s">
        <v>144</v>
      </c>
      <c r="H390" s="322"/>
      <c r="I390" s="359" t="s">
        <v>145</v>
      </c>
      <c r="J390" s="324"/>
    </row>
    <row r="391" spans="1:10" ht="12.75" customHeight="1">
      <c r="A391" s="336" t="s">
        <v>146</v>
      </c>
      <c r="B391" s="322"/>
      <c r="C391" s="322"/>
      <c r="D391" s="324"/>
      <c r="E391" s="337"/>
      <c r="F391" s="324"/>
      <c r="G391" s="337"/>
      <c r="H391" s="324"/>
      <c r="I391" s="338"/>
      <c r="J391" s="324"/>
    </row>
    <row r="392" spans="1:10" ht="12.75" customHeight="1">
      <c r="A392" s="339" t="s">
        <v>147</v>
      </c>
      <c r="B392" s="322"/>
      <c r="C392" s="322"/>
      <c r="D392" s="324"/>
      <c r="E392" s="340"/>
      <c r="F392" s="324"/>
      <c r="G392" s="341"/>
      <c r="H392" s="324"/>
      <c r="I392" s="342"/>
      <c r="J392" s="324"/>
    </row>
    <row r="393" spans="1:10" ht="12.75" customHeight="1">
      <c r="A393" s="336" t="s">
        <v>148</v>
      </c>
      <c r="B393" s="322"/>
      <c r="C393" s="322"/>
      <c r="D393" s="324"/>
      <c r="E393" s="337"/>
      <c r="F393" s="324"/>
      <c r="G393" s="337"/>
      <c r="H393" s="324"/>
      <c r="I393" s="338"/>
      <c r="J393" s="324"/>
    </row>
    <row r="394" spans="1:10" ht="12.75" customHeight="1">
      <c r="A394" s="339" t="s">
        <v>149</v>
      </c>
      <c r="B394" s="322"/>
      <c r="C394" s="322"/>
      <c r="D394" s="324"/>
      <c r="E394" s="340"/>
      <c r="F394" s="324"/>
      <c r="G394" s="341"/>
      <c r="H394" s="324"/>
      <c r="I394" s="342"/>
      <c r="J394" s="324"/>
    </row>
    <row r="395" spans="1:10" ht="12.75" customHeight="1">
      <c r="A395" s="336" t="s">
        <v>150</v>
      </c>
      <c r="B395" s="322"/>
      <c r="C395" s="322"/>
      <c r="D395" s="324"/>
      <c r="E395" s="337"/>
      <c r="F395" s="324"/>
      <c r="G395" s="337"/>
      <c r="H395" s="324"/>
      <c r="I395" s="338"/>
      <c r="J395" s="324"/>
    </row>
    <row r="396" spans="1:10" ht="12.75" customHeight="1">
      <c r="A396" s="339" t="s">
        <v>151</v>
      </c>
      <c r="B396" s="322"/>
      <c r="C396" s="322"/>
      <c r="D396" s="324"/>
      <c r="E396" s="340"/>
      <c r="F396" s="324"/>
      <c r="G396" s="341"/>
      <c r="H396" s="324"/>
      <c r="I396" s="342"/>
      <c r="J396" s="324"/>
    </row>
    <row r="397" spans="1:10" ht="12.75" customHeight="1">
      <c r="A397" s="336" t="s">
        <v>152</v>
      </c>
      <c r="B397" s="322"/>
      <c r="C397" s="322"/>
      <c r="D397" s="324"/>
      <c r="E397" s="344"/>
      <c r="F397" s="324"/>
      <c r="G397" s="344"/>
      <c r="H397" s="324"/>
      <c r="I397" s="345"/>
      <c r="J397" s="324"/>
    </row>
    <row r="398" spans="1:10" ht="12.75" customHeight="1">
      <c r="A398" s="343"/>
      <c r="B398" s="322"/>
      <c r="C398" s="322"/>
      <c r="D398" s="324"/>
      <c r="E398" s="340"/>
      <c r="F398" s="324"/>
      <c r="G398" s="341"/>
      <c r="H398" s="324"/>
      <c r="I398" s="341"/>
      <c r="J398" s="324"/>
    </row>
    <row r="399" spans="1:10" ht="12.75" customHeight="1">
      <c r="A399" s="343"/>
      <c r="B399" s="322"/>
      <c r="C399" s="322"/>
      <c r="D399" s="324"/>
      <c r="E399" s="340"/>
      <c r="F399" s="324"/>
      <c r="G399" s="341"/>
      <c r="H399" s="324"/>
      <c r="I399" s="341"/>
      <c r="J399" s="324"/>
    </row>
    <row r="400" spans="1:10" ht="12.75" customHeight="1">
      <c r="A400" s="343"/>
      <c r="B400" s="322"/>
      <c r="C400" s="322"/>
      <c r="D400" s="324"/>
      <c r="E400" s="340"/>
      <c r="F400" s="324"/>
      <c r="G400" s="341"/>
      <c r="H400" s="324"/>
      <c r="I400" s="341"/>
      <c r="J400" s="324"/>
    </row>
    <row r="401" spans="1:10" ht="12.75" customHeight="1">
      <c r="A401" s="355" t="s">
        <v>153</v>
      </c>
      <c r="B401" s="322"/>
      <c r="C401" s="322"/>
      <c r="D401" s="324"/>
      <c r="E401" s="356">
        <f>SUM(E391:E400)</f>
        <v>0</v>
      </c>
      <c r="F401" s="324"/>
      <c r="G401" s="356">
        <f>SUM(G391:G400)</f>
        <v>0</v>
      </c>
      <c r="H401" s="324"/>
      <c r="I401" s="356">
        <f>SUM(I391:I400)</f>
        <v>0</v>
      </c>
      <c r="J401" s="324"/>
    </row>
    <row r="402" spans="1:10" ht="12.75" customHeight="1">
      <c r="A402" s="346" t="s">
        <v>154</v>
      </c>
      <c r="B402" s="327"/>
      <c r="C402" s="327"/>
      <c r="D402" s="327"/>
      <c r="E402" s="327"/>
      <c r="F402" s="327"/>
      <c r="G402" s="327"/>
      <c r="H402" s="327"/>
      <c r="I402" s="327"/>
      <c r="J402" s="328"/>
    </row>
    <row r="403" spans="1:10" ht="12.75" customHeight="1">
      <c r="A403" s="347" t="s">
        <v>155</v>
      </c>
      <c r="B403" s="348"/>
      <c r="C403" s="348"/>
      <c r="D403" s="348"/>
      <c r="E403" s="348"/>
      <c r="F403" s="348"/>
      <c r="G403" s="348"/>
      <c r="H403" s="348"/>
      <c r="I403" s="348"/>
      <c r="J403" s="349"/>
    </row>
    <row r="404" spans="1:10" ht="12.75" customHeight="1">
      <c r="A404" s="347" t="s">
        <v>156</v>
      </c>
      <c r="B404" s="348"/>
      <c r="C404" s="348"/>
      <c r="D404" s="348"/>
      <c r="E404" s="348"/>
      <c r="F404" s="348"/>
      <c r="G404" s="348"/>
      <c r="H404" s="348"/>
      <c r="I404" s="348"/>
      <c r="J404" s="349"/>
    </row>
    <row r="405" spans="1:10" ht="12.75" customHeight="1">
      <c r="A405" s="350" t="s">
        <v>157</v>
      </c>
      <c r="B405" s="330"/>
      <c r="C405" s="330"/>
      <c r="D405" s="330"/>
      <c r="E405" s="330"/>
      <c r="F405" s="330"/>
      <c r="G405" s="330"/>
      <c r="H405" s="330"/>
      <c r="I405" s="330"/>
      <c r="J405" s="331"/>
    </row>
    <row r="406" spans="1:10" ht="12.75" customHeight="1">
      <c r="A406" s="361"/>
      <c r="B406" s="327"/>
      <c r="C406" s="327"/>
      <c r="D406" s="327"/>
      <c r="E406" s="327"/>
      <c r="F406" s="327"/>
      <c r="G406" s="327"/>
      <c r="H406" s="327"/>
      <c r="I406" s="327"/>
      <c r="J406" s="328"/>
    </row>
    <row r="407" spans="1:10" ht="12.75" customHeight="1">
      <c r="A407" s="352"/>
      <c r="B407" s="353"/>
      <c r="C407" s="353"/>
      <c r="D407" s="353"/>
      <c r="E407" s="353"/>
      <c r="F407" s="353"/>
      <c r="G407" s="353"/>
      <c r="H407" s="353"/>
      <c r="I407" s="353"/>
      <c r="J407" s="349"/>
    </row>
    <row r="408" spans="1:10" ht="12.75" customHeight="1">
      <c r="A408" s="352"/>
      <c r="B408" s="353"/>
      <c r="C408" s="353"/>
      <c r="D408" s="353"/>
      <c r="E408" s="353"/>
      <c r="F408" s="353"/>
      <c r="G408" s="353"/>
      <c r="H408" s="353"/>
      <c r="I408" s="353"/>
      <c r="J408" s="349"/>
    </row>
    <row r="409" spans="1:10" ht="12.75" customHeight="1">
      <c r="A409" s="352"/>
      <c r="B409" s="353"/>
      <c r="C409" s="353"/>
      <c r="D409" s="353"/>
      <c r="E409" s="353"/>
      <c r="F409" s="353"/>
      <c r="G409" s="353"/>
      <c r="H409" s="353"/>
      <c r="I409" s="353"/>
      <c r="J409" s="349"/>
    </row>
    <row r="410" spans="1:10" ht="12.75" customHeight="1">
      <c r="A410" s="352"/>
      <c r="B410" s="353"/>
      <c r="C410" s="353"/>
      <c r="D410" s="353"/>
      <c r="E410" s="353"/>
      <c r="F410" s="353"/>
      <c r="G410" s="353"/>
      <c r="H410" s="353"/>
      <c r="I410" s="353"/>
      <c r="J410" s="349"/>
    </row>
    <row r="411" spans="1:10" ht="12.75" customHeight="1">
      <c r="A411" s="352"/>
      <c r="B411" s="353"/>
      <c r="C411" s="353"/>
      <c r="D411" s="353"/>
      <c r="E411" s="353"/>
      <c r="F411" s="353"/>
      <c r="G411" s="353"/>
      <c r="H411" s="353"/>
      <c r="I411" s="353"/>
      <c r="J411" s="349"/>
    </row>
    <row r="412" spans="1:10" ht="12.75" customHeight="1">
      <c r="A412" s="352"/>
      <c r="B412" s="353"/>
      <c r="C412" s="353"/>
      <c r="D412" s="353"/>
      <c r="E412" s="353"/>
      <c r="F412" s="353"/>
      <c r="G412" s="353"/>
      <c r="H412" s="353"/>
      <c r="I412" s="353"/>
      <c r="J412" s="349"/>
    </row>
    <row r="413" spans="1:10" ht="12.75" customHeight="1">
      <c r="A413" s="352"/>
      <c r="B413" s="353"/>
      <c r="C413" s="353"/>
      <c r="D413" s="353"/>
      <c r="E413" s="353"/>
      <c r="F413" s="353"/>
      <c r="G413" s="353"/>
      <c r="H413" s="353"/>
      <c r="I413" s="353"/>
      <c r="J413" s="349"/>
    </row>
    <row r="414" spans="1:10" ht="12.75" customHeight="1">
      <c r="A414" s="352"/>
      <c r="B414" s="353"/>
      <c r="C414" s="353"/>
      <c r="D414" s="353"/>
      <c r="E414" s="353"/>
      <c r="F414" s="353"/>
      <c r="G414" s="353"/>
      <c r="H414" s="353"/>
      <c r="I414" s="353"/>
      <c r="J414" s="349"/>
    </row>
    <row r="415" spans="1:10" ht="12.75" customHeight="1">
      <c r="A415" s="352"/>
      <c r="B415" s="353"/>
      <c r="C415" s="353"/>
      <c r="D415" s="353"/>
      <c r="E415" s="353"/>
      <c r="F415" s="353"/>
      <c r="G415" s="353"/>
      <c r="H415" s="353"/>
      <c r="I415" s="353"/>
      <c r="J415" s="349"/>
    </row>
    <row r="416" spans="1:10" ht="12.75" customHeight="1">
      <c r="A416" s="352"/>
      <c r="B416" s="353"/>
      <c r="C416" s="353"/>
      <c r="D416" s="353"/>
      <c r="E416" s="353"/>
      <c r="F416" s="353"/>
      <c r="G416" s="353"/>
      <c r="H416" s="353"/>
      <c r="I416" s="353"/>
      <c r="J416" s="349"/>
    </row>
    <row r="417" spans="1:10" ht="12.75" customHeight="1">
      <c r="A417" s="352"/>
      <c r="B417" s="353"/>
      <c r="C417" s="353"/>
      <c r="D417" s="353"/>
      <c r="E417" s="353"/>
      <c r="F417" s="353"/>
      <c r="G417" s="353"/>
      <c r="H417" s="353"/>
      <c r="I417" s="353"/>
      <c r="J417" s="349"/>
    </row>
    <row r="418" spans="1:10" ht="12.75" customHeight="1">
      <c r="A418" s="352"/>
      <c r="B418" s="353"/>
      <c r="C418" s="353"/>
      <c r="D418" s="353"/>
      <c r="E418" s="353"/>
      <c r="F418" s="353"/>
      <c r="G418" s="353"/>
      <c r="H418" s="353"/>
      <c r="I418" s="353"/>
      <c r="J418" s="349"/>
    </row>
    <row r="419" spans="1:10" ht="12.75" customHeight="1">
      <c r="A419" s="352"/>
      <c r="B419" s="353"/>
      <c r="C419" s="353"/>
      <c r="D419" s="353"/>
      <c r="E419" s="353"/>
      <c r="F419" s="353"/>
      <c r="G419" s="353"/>
      <c r="H419" s="353"/>
      <c r="I419" s="353"/>
      <c r="J419" s="349"/>
    </row>
    <row r="420" spans="1:10" ht="12.75" customHeight="1">
      <c r="A420" s="352"/>
      <c r="B420" s="353"/>
      <c r="C420" s="353"/>
      <c r="D420" s="353"/>
      <c r="E420" s="353"/>
      <c r="F420" s="353"/>
      <c r="G420" s="353"/>
      <c r="H420" s="353"/>
      <c r="I420" s="353"/>
      <c r="J420" s="349"/>
    </row>
    <row r="421" spans="1:10" ht="12.75" customHeight="1">
      <c r="A421" s="352"/>
      <c r="B421" s="353"/>
      <c r="C421" s="353"/>
      <c r="D421" s="353"/>
      <c r="E421" s="353"/>
      <c r="F421" s="353"/>
      <c r="G421" s="353"/>
      <c r="H421" s="353"/>
      <c r="I421" s="353"/>
      <c r="J421" s="349"/>
    </row>
    <row r="422" spans="1:10" ht="12.75" customHeight="1">
      <c r="A422" s="352"/>
      <c r="B422" s="353"/>
      <c r="C422" s="353"/>
      <c r="D422" s="353"/>
      <c r="E422" s="353"/>
      <c r="F422" s="353"/>
      <c r="G422" s="353"/>
      <c r="H422" s="353"/>
      <c r="I422" s="353"/>
      <c r="J422" s="349"/>
    </row>
    <row r="423" spans="1:10" ht="12.75" customHeight="1">
      <c r="A423" s="352"/>
      <c r="B423" s="353"/>
      <c r="C423" s="353"/>
      <c r="D423" s="353"/>
      <c r="E423" s="353"/>
      <c r="F423" s="353"/>
      <c r="G423" s="353"/>
      <c r="H423" s="353"/>
      <c r="I423" s="353"/>
      <c r="J423" s="349"/>
    </row>
    <row r="424" spans="1:10" ht="12.75" customHeight="1">
      <c r="A424" s="352"/>
      <c r="B424" s="353"/>
      <c r="C424" s="353"/>
      <c r="D424" s="353"/>
      <c r="E424" s="353"/>
      <c r="F424" s="353"/>
      <c r="G424" s="353"/>
      <c r="H424" s="353"/>
      <c r="I424" s="353"/>
      <c r="J424" s="349"/>
    </row>
    <row r="425" spans="1:10" ht="12.75" customHeight="1">
      <c r="A425" s="352"/>
      <c r="B425" s="353"/>
      <c r="C425" s="353"/>
      <c r="D425" s="353"/>
      <c r="E425" s="353"/>
      <c r="F425" s="353"/>
      <c r="G425" s="353"/>
      <c r="H425" s="353"/>
      <c r="I425" s="353"/>
      <c r="J425" s="349"/>
    </row>
    <row r="426" spans="1:10" ht="12.75" customHeight="1">
      <c r="A426" s="352"/>
      <c r="B426" s="353"/>
      <c r="C426" s="353"/>
      <c r="D426" s="353"/>
      <c r="E426" s="353"/>
      <c r="F426" s="353"/>
      <c r="G426" s="353"/>
      <c r="H426" s="353"/>
      <c r="I426" s="353"/>
      <c r="J426" s="349"/>
    </row>
    <row r="427" spans="1:10" ht="12.75" customHeight="1">
      <c r="A427" s="352"/>
      <c r="B427" s="353"/>
      <c r="C427" s="353"/>
      <c r="D427" s="353"/>
      <c r="E427" s="353"/>
      <c r="F427" s="353"/>
      <c r="G427" s="353"/>
      <c r="H427" s="353"/>
      <c r="I427" s="353"/>
      <c r="J427" s="349"/>
    </row>
    <row r="428" spans="1:10" ht="12.75" customHeight="1">
      <c r="A428" s="352"/>
      <c r="B428" s="353"/>
      <c r="C428" s="353"/>
      <c r="D428" s="353"/>
      <c r="E428" s="353"/>
      <c r="F428" s="353"/>
      <c r="G428" s="353"/>
      <c r="H428" s="353"/>
      <c r="I428" s="353"/>
      <c r="J428" s="349"/>
    </row>
    <row r="429" spans="1:10" ht="12.75" customHeight="1">
      <c r="A429" s="352"/>
      <c r="B429" s="353"/>
      <c r="C429" s="353"/>
      <c r="D429" s="353"/>
      <c r="E429" s="353"/>
      <c r="F429" s="353"/>
      <c r="G429" s="353"/>
      <c r="H429" s="353"/>
      <c r="I429" s="353"/>
      <c r="J429" s="349"/>
    </row>
    <row r="430" spans="1:10" ht="12.75" customHeight="1">
      <c r="A430" s="352"/>
      <c r="B430" s="353"/>
      <c r="C430" s="353"/>
      <c r="D430" s="353"/>
      <c r="E430" s="353"/>
      <c r="F430" s="353"/>
      <c r="G430" s="353"/>
      <c r="H430" s="353"/>
      <c r="I430" s="353"/>
      <c r="J430" s="349"/>
    </row>
    <row r="431" spans="1:10" ht="12.75" customHeight="1">
      <c r="A431" s="352"/>
      <c r="B431" s="353"/>
      <c r="C431" s="353"/>
      <c r="D431" s="353"/>
      <c r="E431" s="353"/>
      <c r="F431" s="353"/>
      <c r="G431" s="353"/>
      <c r="H431" s="353"/>
      <c r="I431" s="353"/>
      <c r="J431" s="349"/>
    </row>
    <row r="432" spans="1:10" ht="12.75" customHeight="1">
      <c r="A432" s="352"/>
      <c r="B432" s="353"/>
      <c r="C432" s="353"/>
      <c r="D432" s="353"/>
      <c r="E432" s="353"/>
      <c r="F432" s="353"/>
      <c r="G432" s="353"/>
      <c r="H432" s="353"/>
      <c r="I432" s="353"/>
      <c r="J432" s="349"/>
    </row>
    <row r="433" spans="1:10" ht="12.75" customHeight="1">
      <c r="A433" s="352"/>
      <c r="B433" s="353"/>
      <c r="C433" s="353"/>
      <c r="D433" s="353"/>
      <c r="E433" s="353"/>
      <c r="F433" s="353"/>
      <c r="G433" s="353"/>
      <c r="H433" s="353"/>
      <c r="I433" s="353"/>
      <c r="J433" s="349"/>
    </row>
    <row r="434" spans="1:10" ht="12.75" customHeight="1">
      <c r="A434" s="352"/>
      <c r="B434" s="353"/>
      <c r="C434" s="353"/>
      <c r="D434" s="353"/>
      <c r="E434" s="353"/>
      <c r="F434" s="353"/>
      <c r="G434" s="353"/>
      <c r="H434" s="353"/>
      <c r="I434" s="353"/>
      <c r="J434" s="349"/>
    </row>
    <row r="435" spans="1:10" ht="12.75" customHeight="1">
      <c r="A435" s="352"/>
      <c r="B435" s="353"/>
      <c r="C435" s="353"/>
      <c r="D435" s="353"/>
      <c r="E435" s="353"/>
      <c r="F435" s="353"/>
      <c r="G435" s="353"/>
      <c r="H435" s="353"/>
      <c r="I435" s="353"/>
      <c r="J435" s="349"/>
    </row>
    <row r="436" spans="1:10" ht="12.75" customHeight="1">
      <c r="A436" s="354"/>
      <c r="B436" s="330"/>
      <c r="C436" s="330"/>
      <c r="D436" s="330"/>
      <c r="E436" s="330"/>
      <c r="F436" s="330"/>
      <c r="G436" s="330"/>
      <c r="H436" s="330"/>
      <c r="I436" s="330"/>
      <c r="J436" s="331"/>
    </row>
    <row r="437" spans="1:10" ht="12.75" customHeight="1">
      <c r="A437" s="165"/>
      <c r="B437" s="165"/>
      <c r="C437" s="165"/>
      <c r="D437" s="165"/>
      <c r="E437" s="165"/>
      <c r="F437" s="165"/>
      <c r="G437" s="165"/>
      <c r="H437" s="165"/>
      <c r="I437" s="165"/>
      <c r="J437" s="165"/>
    </row>
    <row r="438" spans="1:10" ht="12.75" customHeight="1">
      <c r="A438" s="321" t="s">
        <v>65</v>
      </c>
      <c r="B438" s="322"/>
      <c r="C438" s="322"/>
      <c r="D438" s="322"/>
      <c r="E438" s="322"/>
      <c r="F438" s="322"/>
      <c r="G438" s="322"/>
      <c r="H438" s="323">
        <f>'[1]CONTACT INFORMATION'!$A$24</f>
        <v>0</v>
      </c>
      <c r="I438" s="322"/>
      <c r="J438" s="324"/>
    </row>
    <row r="439" spans="1:10" ht="12.75" customHeight="1">
      <c r="A439" s="160"/>
      <c r="B439" s="160"/>
      <c r="C439" s="160"/>
      <c r="D439" s="160"/>
      <c r="E439" s="160"/>
      <c r="F439" s="160"/>
      <c r="G439" s="160"/>
      <c r="H439" s="160"/>
      <c r="I439" s="160"/>
      <c r="J439" s="160"/>
    </row>
    <row r="440" spans="1:10" ht="12.75" customHeight="1">
      <c r="A440" s="325" t="s">
        <v>987</v>
      </c>
      <c r="B440" s="322"/>
      <c r="C440" s="322"/>
      <c r="D440" s="322"/>
      <c r="E440" s="322"/>
      <c r="F440" s="322"/>
      <c r="G440" s="322"/>
      <c r="H440" s="322"/>
      <c r="I440" s="322"/>
      <c r="J440" s="324"/>
    </row>
    <row r="441" spans="1:10" ht="12.75" customHeight="1">
      <c r="A441" s="326" t="s">
        <v>140</v>
      </c>
      <c r="B441" s="327"/>
      <c r="C441" s="327"/>
      <c r="D441" s="328"/>
      <c r="E441" s="357"/>
      <c r="F441" s="327"/>
      <c r="G441" s="327"/>
      <c r="H441" s="327"/>
      <c r="I441" s="327"/>
      <c r="J441" s="328"/>
    </row>
    <row r="442" spans="1:10" ht="12.75" customHeight="1">
      <c r="A442" s="329" t="s">
        <v>163</v>
      </c>
      <c r="B442" s="330"/>
      <c r="C442" s="330"/>
      <c r="D442" s="331"/>
      <c r="E442" s="354"/>
      <c r="F442" s="330"/>
      <c r="G442" s="330"/>
      <c r="H442" s="330"/>
      <c r="I442" s="330"/>
      <c r="J442" s="331"/>
    </row>
    <row r="443" spans="1:10" ht="12.75" customHeight="1">
      <c r="A443" s="332" t="s">
        <v>164</v>
      </c>
      <c r="B443" s="322"/>
      <c r="C443" s="322"/>
      <c r="D443" s="324"/>
      <c r="E443" s="360"/>
      <c r="F443" s="322"/>
      <c r="G443" s="322"/>
      <c r="H443" s="322"/>
      <c r="I443" s="322"/>
      <c r="J443" s="324"/>
    </row>
    <row r="444" spans="1:10" ht="12.75" customHeight="1">
      <c r="A444" s="161"/>
      <c r="B444" s="162"/>
      <c r="C444" s="162"/>
      <c r="D444" s="162"/>
      <c r="E444" s="358" t="s">
        <v>143</v>
      </c>
      <c r="F444" s="322"/>
      <c r="G444" s="358" t="s">
        <v>144</v>
      </c>
      <c r="H444" s="322"/>
      <c r="I444" s="359" t="s">
        <v>145</v>
      </c>
      <c r="J444" s="324"/>
    </row>
    <row r="445" spans="1:10" ht="12.75" customHeight="1">
      <c r="A445" s="336" t="s">
        <v>146</v>
      </c>
      <c r="B445" s="322"/>
      <c r="C445" s="322"/>
      <c r="D445" s="324"/>
      <c r="E445" s="337"/>
      <c r="F445" s="324"/>
      <c r="G445" s="337"/>
      <c r="H445" s="324"/>
      <c r="I445" s="338"/>
      <c r="J445" s="324"/>
    </row>
    <row r="446" spans="1:10" ht="12.75" customHeight="1">
      <c r="A446" s="339" t="s">
        <v>147</v>
      </c>
      <c r="B446" s="322"/>
      <c r="C446" s="322"/>
      <c r="D446" s="324"/>
      <c r="E446" s="340"/>
      <c r="F446" s="324"/>
      <c r="G446" s="341"/>
      <c r="H446" s="324"/>
      <c r="I446" s="342"/>
      <c r="J446" s="324"/>
    </row>
    <row r="447" spans="1:10" ht="12.75" customHeight="1">
      <c r="A447" s="336" t="s">
        <v>148</v>
      </c>
      <c r="B447" s="322"/>
      <c r="C447" s="322"/>
      <c r="D447" s="324"/>
      <c r="E447" s="337"/>
      <c r="F447" s="324"/>
      <c r="G447" s="337"/>
      <c r="H447" s="324"/>
      <c r="I447" s="338"/>
      <c r="J447" s="324"/>
    </row>
    <row r="448" spans="1:10" ht="12.75" customHeight="1">
      <c r="A448" s="339" t="s">
        <v>149</v>
      </c>
      <c r="B448" s="322"/>
      <c r="C448" s="322"/>
      <c r="D448" s="324"/>
      <c r="E448" s="340"/>
      <c r="F448" s="324"/>
      <c r="G448" s="341"/>
      <c r="H448" s="324"/>
      <c r="I448" s="342"/>
      <c r="J448" s="324"/>
    </row>
    <row r="449" spans="1:10" ht="12.75" customHeight="1">
      <c r="A449" s="336" t="s">
        <v>150</v>
      </c>
      <c r="B449" s="322"/>
      <c r="C449" s="322"/>
      <c r="D449" s="324"/>
      <c r="E449" s="337"/>
      <c r="F449" s="324"/>
      <c r="G449" s="337"/>
      <c r="H449" s="324"/>
      <c r="I449" s="338"/>
      <c r="J449" s="324"/>
    </row>
    <row r="450" spans="1:10" ht="12.75" customHeight="1">
      <c r="A450" s="339" t="s">
        <v>151</v>
      </c>
      <c r="B450" s="322"/>
      <c r="C450" s="322"/>
      <c r="D450" s="324"/>
      <c r="E450" s="340"/>
      <c r="F450" s="324"/>
      <c r="G450" s="341"/>
      <c r="H450" s="324"/>
      <c r="I450" s="342"/>
      <c r="J450" s="324"/>
    </row>
    <row r="451" spans="1:10" ht="12.75" customHeight="1">
      <c r="A451" s="336" t="s">
        <v>152</v>
      </c>
      <c r="B451" s="322"/>
      <c r="C451" s="322"/>
      <c r="D451" s="324"/>
      <c r="E451" s="344"/>
      <c r="F451" s="324"/>
      <c r="G451" s="344"/>
      <c r="H451" s="324"/>
      <c r="I451" s="345"/>
      <c r="J451" s="324"/>
    </row>
    <row r="452" spans="1:10" ht="12.75" customHeight="1">
      <c r="A452" s="343"/>
      <c r="B452" s="322"/>
      <c r="C452" s="322"/>
      <c r="D452" s="324"/>
      <c r="E452" s="340"/>
      <c r="F452" s="324"/>
      <c r="G452" s="341"/>
      <c r="H452" s="324"/>
      <c r="I452" s="341"/>
      <c r="J452" s="324"/>
    </row>
    <row r="453" spans="1:10" ht="12.75" customHeight="1">
      <c r="A453" s="343"/>
      <c r="B453" s="322"/>
      <c r="C453" s="322"/>
      <c r="D453" s="324"/>
      <c r="E453" s="340"/>
      <c r="F453" s="324"/>
      <c r="G453" s="341"/>
      <c r="H453" s="324"/>
      <c r="I453" s="341"/>
      <c r="J453" s="324"/>
    </row>
    <row r="454" spans="1:10" ht="12.75" customHeight="1">
      <c r="A454" s="343"/>
      <c r="B454" s="322"/>
      <c r="C454" s="322"/>
      <c r="D454" s="324"/>
      <c r="E454" s="340"/>
      <c r="F454" s="324"/>
      <c r="G454" s="341"/>
      <c r="H454" s="324"/>
      <c r="I454" s="341"/>
      <c r="J454" s="324"/>
    </row>
    <row r="455" spans="1:10" ht="12.75" customHeight="1">
      <c r="A455" s="355" t="s">
        <v>153</v>
      </c>
      <c r="B455" s="322"/>
      <c r="C455" s="322"/>
      <c r="D455" s="324"/>
      <c r="E455" s="356">
        <f>SUM(E445:E454)</f>
        <v>0</v>
      </c>
      <c r="F455" s="324"/>
      <c r="G455" s="356">
        <f>SUM(G445:G454)</f>
        <v>0</v>
      </c>
      <c r="H455" s="324"/>
      <c r="I455" s="356">
        <f>SUM(I445:I454)</f>
        <v>0</v>
      </c>
      <c r="J455" s="324"/>
    </row>
    <row r="456" spans="1:10" ht="12.75" customHeight="1">
      <c r="A456" s="346" t="s">
        <v>154</v>
      </c>
      <c r="B456" s="327"/>
      <c r="C456" s="327"/>
      <c r="D456" s="327"/>
      <c r="E456" s="327"/>
      <c r="F456" s="327"/>
      <c r="G456" s="327"/>
      <c r="H456" s="327"/>
      <c r="I456" s="327"/>
      <c r="J456" s="328"/>
    </row>
    <row r="457" spans="1:10" ht="12.75" customHeight="1">
      <c r="A457" s="347" t="s">
        <v>155</v>
      </c>
      <c r="B457" s="348"/>
      <c r="C457" s="348"/>
      <c r="D457" s="348"/>
      <c r="E457" s="348"/>
      <c r="F457" s="348"/>
      <c r="G457" s="348"/>
      <c r="H457" s="348"/>
      <c r="I457" s="348"/>
      <c r="J457" s="349"/>
    </row>
    <row r="458" spans="1:10" ht="12.75" customHeight="1">
      <c r="A458" s="347" t="s">
        <v>156</v>
      </c>
      <c r="B458" s="348"/>
      <c r="C458" s="348"/>
      <c r="D458" s="348"/>
      <c r="E458" s="348"/>
      <c r="F458" s="348"/>
      <c r="G458" s="348"/>
      <c r="H458" s="348"/>
      <c r="I458" s="348"/>
      <c r="J458" s="349"/>
    </row>
    <row r="459" spans="1:10" ht="12.75" customHeight="1">
      <c r="A459" s="350" t="s">
        <v>157</v>
      </c>
      <c r="B459" s="330"/>
      <c r="C459" s="330"/>
      <c r="D459" s="330"/>
      <c r="E459" s="330"/>
      <c r="F459" s="330"/>
      <c r="G459" s="330"/>
      <c r="H459" s="330"/>
      <c r="I459" s="330"/>
      <c r="J459" s="331"/>
    </row>
    <row r="460" spans="1:10" ht="12.75" customHeight="1">
      <c r="A460" s="361"/>
      <c r="B460" s="327"/>
      <c r="C460" s="327"/>
      <c r="D460" s="327"/>
      <c r="E460" s="327"/>
      <c r="F460" s="327"/>
      <c r="G460" s="327"/>
      <c r="H460" s="327"/>
      <c r="I460" s="327"/>
      <c r="J460" s="328"/>
    </row>
    <row r="461" spans="1:10" ht="12.75" customHeight="1">
      <c r="A461" s="352"/>
      <c r="B461" s="353"/>
      <c r="C461" s="353"/>
      <c r="D461" s="353"/>
      <c r="E461" s="353"/>
      <c r="F461" s="353"/>
      <c r="G461" s="353"/>
      <c r="H461" s="353"/>
      <c r="I461" s="353"/>
      <c r="J461" s="349"/>
    </row>
    <row r="462" spans="1:10" ht="12.75" customHeight="1">
      <c r="A462" s="352"/>
      <c r="B462" s="353"/>
      <c r="C462" s="353"/>
      <c r="D462" s="353"/>
      <c r="E462" s="353"/>
      <c r="F462" s="353"/>
      <c r="G462" s="353"/>
      <c r="H462" s="353"/>
      <c r="I462" s="353"/>
      <c r="J462" s="349"/>
    </row>
    <row r="463" spans="1:10" ht="12.75" customHeight="1">
      <c r="A463" s="352"/>
      <c r="B463" s="353"/>
      <c r="C463" s="353"/>
      <c r="D463" s="353"/>
      <c r="E463" s="353"/>
      <c r="F463" s="353"/>
      <c r="G463" s="353"/>
      <c r="H463" s="353"/>
      <c r="I463" s="353"/>
      <c r="J463" s="349"/>
    </row>
    <row r="464" spans="1:10" ht="12.75" customHeight="1">
      <c r="A464" s="352"/>
      <c r="B464" s="353"/>
      <c r="C464" s="353"/>
      <c r="D464" s="353"/>
      <c r="E464" s="353"/>
      <c r="F464" s="353"/>
      <c r="G464" s="353"/>
      <c r="H464" s="353"/>
      <c r="I464" s="353"/>
      <c r="J464" s="349"/>
    </row>
    <row r="465" spans="1:10" ht="12.75" customHeight="1">
      <c r="A465" s="352"/>
      <c r="B465" s="353"/>
      <c r="C465" s="353"/>
      <c r="D465" s="353"/>
      <c r="E465" s="353"/>
      <c r="F465" s="353"/>
      <c r="G465" s="353"/>
      <c r="H465" s="353"/>
      <c r="I465" s="353"/>
      <c r="J465" s="349"/>
    </row>
    <row r="466" spans="1:10" ht="12.75" customHeight="1">
      <c r="A466" s="352"/>
      <c r="B466" s="353"/>
      <c r="C466" s="353"/>
      <c r="D466" s="353"/>
      <c r="E466" s="353"/>
      <c r="F466" s="353"/>
      <c r="G466" s="353"/>
      <c r="H466" s="353"/>
      <c r="I466" s="353"/>
      <c r="J466" s="349"/>
    </row>
    <row r="467" spans="1:10" ht="12.75" customHeight="1">
      <c r="A467" s="352"/>
      <c r="B467" s="353"/>
      <c r="C467" s="353"/>
      <c r="D467" s="353"/>
      <c r="E467" s="353"/>
      <c r="F467" s="353"/>
      <c r="G467" s="353"/>
      <c r="H467" s="353"/>
      <c r="I467" s="353"/>
      <c r="J467" s="349"/>
    </row>
    <row r="468" spans="1:10" ht="12.75" customHeight="1">
      <c r="A468" s="352"/>
      <c r="B468" s="353"/>
      <c r="C468" s="353"/>
      <c r="D468" s="353"/>
      <c r="E468" s="353"/>
      <c r="F468" s="353"/>
      <c r="G468" s="353"/>
      <c r="H468" s="353"/>
      <c r="I468" s="353"/>
      <c r="J468" s="349"/>
    </row>
    <row r="469" spans="1:10" ht="12.75" customHeight="1">
      <c r="A469" s="352"/>
      <c r="B469" s="353"/>
      <c r="C469" s="353"/>
      <c r="D469" s="353"/>
      <c r="E469" s="353"/>
      <c r="F469" s="353"/>
      <c r="G469" s="353"/>
      <c r="H469" s="353"/>
      <c r="I469" s="353"/>
      <c r="J469" s="349"/>
    </row>
    <row r="470" spans="1:10" ht="12.75" customHeight="1">
      <c r="A470" s="352"/>
      <c r="B470" s="353"/>
      <c r="C470" s="353"/>
      <c r="D470" s="353"/>
      <c r="E470" s="353"/>
      <c r="F470" s="353"/>
      <c r="G470" s="353"/>
      <c r="H470" s="353"/>
      <c r="I470" s="353"/>
      <c r="J470" s="349"/>
    </row>
    <row r="471" spans="1:10" ht="12.75" customHeight="1">
      <c r="A471" s="352"/>
      <c r="B471" s="353"/>
      <c r="C471" s="353"/>
      <c r="D471" s="353"/>
      <c r="E471" s="353"/>
      <c r="F471" s="353"/>
      <c r="G471" s="353"/>
      <c r="H471" s="353"/>
      <c r="I471" s="353"/>
      <c r="J471" s="349"/>
    </row>
    <row r="472" spans="1:10" ht="12.75" customHeight="1">
      <c r="A472" s="352"/>
      <c r="B472" s="353"/>
      <c r="C472" s="353"/>
      <c r="D472" s="353"/>
      <c r="E472" s="353"/>
      <c r="F472" s="353"/>
      <c r="G472" s="353"/>
      <c r="H472" s="353"/>
      <c r="I472" s="353"/>
      <c r="J472" s="349"/>
    </row>
    <row r="473" spans="1:10" ht="12.75" customHeight="1">
      <c r="A473" s="352"/>
      <c r="B473" s="353"/>
      <c r="C473" s="353"/>
      <c r="D473" s="353"/>
      <c r="E473" s="353"/>
      <c r="F473" s="353"/>
      <c r="G473" s="353"/>
      <c r="H473" s="353"/>
      <c r="I473" s="353"/>
      <c r="J473" s="349"/>
    </row>
    <row r="474" spans="1:10" ht="12.75" customHeight="1">
      <c r="A474" s="352"/>
      <c r="B474" s="353"/>
      <c r="C474" s="353"/>
      <c r="D474" s="353"/>
      <c r="E474" s="353"/>
      <c r="F474" s="353"/>
      <c r="G474" s="353"/>
      <c r="H474" s="353"/>
      <c r="I474" s="353"/>
      <c r="J474" s="349"/>
    </row>
    <row r="475" spans="1:10" ht="12.75" customHeight="1">
      <c r="A475" s="352"/>
      <c r="B475" s="353"/>
      <c r="C475" s="353"/>
      <c r="D475" s="353"/>
      <c r="E475" s="353"/>
      <c r="F475" s="353"/>
      <c r="G475" s="353"/>
      <c r="H475" s="353"/>
      <c r="I475" s="353"/>
      <c r="J475" s="349"/>
    </row>
    <row r="476" spans="1:10" ht="12.75" customHeight="1">
      <c r="A476" s="352"/>
      <c r="B476" s="353"/>
      <c r="C476" s="353"/>
      <c r="D476" s="353"/>
      <c r="E476" s="353"/>
      <c r="F476" s="353"/>
      <c r="G476" s="353"/>
      <c r="H476" s="353"/>
      <c r="I476" s="353"/>
      <c r="J476" s="349"/>
    </row>
    <row r="477" spans="1:10" ht="12.75" customHeight="1">
      <c r="A477" s="352"/>
      <c r="B477" s="353"/>
      <c r="C477" s="353"/>
      <c r="D477" s="353"/>
      <c r="E477" s="353"/>
      <c r="F477" s="353"/>
      <c r="G477" s="353"/>
      <c r="H477" s="353"/>
      <c r="I477" s="353"/>
      <c r="J477" s="349"/>
    </row>
    <row r="478" spans="1:10" ht="12.75" customHeight="1">
      <c r="A478" s="352"/>
      <c r="B478" s="353"/>
      <c r="C478" s="353"/>
      <c r="D478" s="353"/>
      <c r="E478" s="353"/>
      <c r="F478" s="353"/>
      <c r="G478" s="353"/>
      <c r="H478" s="353"/>
      <c r="I478" s="353"/>
      <c r="J478" s="349"/>
    </row>
    <row r="479" spans="1:10" ht="12.75" customHeight="1">
      <c r="A479" s="352"/>
      <c r="B479" s="353"/>
      <c r="C479" s="353"/>
      <c r="D479" s="353"/>
      <c r="E479" s="353"/>
      <c r="F479" s="353"/>
      <c r="G479" s="353"/>
      <c r="H479" s="353"/>
      <c r="I479" s="353"/>
      <c r="J479" s="349"/>
    </row>
    <row r="480" spans="1:10" ht="12.75" customHeight="1">
      <c r="A480" s="352"/>
      <c r="B480" s="353"/>
      <c r="C480" s="353"/>
      <c r="D480" s="353"/>
      <c r="E480" s="353"/>
      <c r="F480" s="353"/>
      <c r="G480" s="353"/>
      <c r="H480" s="353"/>
      <c r="I480" s="353"/>
      <c r="J480" s="349"/>
    </row>
    <row r="481" spans="1:10" ht="12.75" customHeight="1">
      <c r="A481" s="352"/>
      <c r="B481" s="353"/>
      <c r="C481" s="353"/>
      <c r="D481" s="353"/>
      <c r="E481" s="353"/>
      <c r="F481" s="353"/>
      <c r="G481" s="353"/>
      <c r="H481" s="353"/>
      <c r="I481" s="353"/>
      <c r="J481" s="349"/>
    </row>
    <row r="482" spans="1:10" ht="12.75" customHeight="1">
      <c r="A482" s="352"/>
      <c r="B482" s="353"/>
      <c r="C482" s="353"/>
      <c r="D482" s="353"/>
      <c r="E482" s="353"/>
      <c r="F482" s="353"/>
      <c r="G482" s="353"/>
      <c r="H482" s="353"/>
      <c r="I482" s="353"/>
      <c r="J482" s="349"/>
    </row>
    <row r="483" spans="1:10" ht="12.75" customHeight="1">
      <c r="A483" s="352"/>
      <c r="B483" s="353"/>
      <c r="C483" s="353"/>
      <c r="D483" s="353"/>
      <c r="E483" s="353"/>
      <c r="F483" s="353"/>
      <c r="G483" s="353"/>
      <c r="H483" s="353"/>
      <c r="I483" s="353"/>
      <c r="J483" s="349"/>
    </row>
    <row r="484" spans="1:10" ht="12.75" customHeight="1">
      <c r="A484" s="352"/>
      <c r="B484" s="353"/>
      <c r="C484" s="353"/>
      <c r="D484" s="353"/>
      <c r="E484" s="353"/>
      <c r="F484" s="353"/>
      <c r="G484" s="353"/>
      <c r="H484" s="353"/>
      <c r="I484" s="353"/>
      <c r="J484" s="349"/>
    </row>
    <row r="485" spans="1:10" ht="12.75" customHeight="1">
      <c r="A485" s="352"/>
      <c r="B485" s="353"/>
      <c r="C485" s="353"/>
      <c r="D485" s="353"/>
      <c r="E485" s="353"/>
      <c r="F485" s="353"/>
      <c r="G485" s="353"/>
      <c r="H485" s="353"/>
      <c r="I485" s="353"/>
      <c r="J485" s="349"/>
    </row>
    <row r="486" spans="1:10" ht="12.75" customHeight="1">
      <c r="A486" s="352"/>
      <c r="B486" s="353"/>
      <c r="C486" s="353"/>
      <c r="D486" s="353"/>
      <c r="E486" s="353"/>
      <c r="F486" s="353"/>
      <c r="G486" s="353"/>
      <c r="H486" s="353"/>
      <c r="I486" s="353"/>
      <c r="J486" s="349"/>
    </row>
    <row r="487" spans="1:10" ht="12.75" customHeight="1">
      <c r="A487" s="352"/>
      <c r="B487" s="353"/>
      <c r="C487" s="353"/>
      <c r="D487" s="353"/>
      <c r="E487" s="353"/>
      <c r="F487" s="353"/>
      <c r="G487" s="353"/>
      <c r="H487" s="353"/>
      <c r="I487" s="353"/>
      <c r="J487" s="349"/>
    </row>
    <row r="488" spans="1:10" ht="12.75" customHeight="1">
      <c r="A488" s="352"/>
      <c r="B488" s="353"/>
      <c r="C488" s="353"/>
      <c r="D488" s="353"/>
      <c r="E488" s="353"/>
      <c r="F488" s="353"/>
      <c r="G488" s="353"/>
      <c r="H488" s="353"/>
      <c r="I488" s="353"/>
      <c r="J488" s="349"/>
    </row>
    <row r="489" spans="1:10" ht="12.75" customHeight="1">
      <c r="A489" s="352"/>
      <c r="B489" s="353"/>
      <c r="C489" s="353"/>
      <c r="D489" s="353"/>
      <c r="E489" s="353"/>
      <c r="F489" s="353"/>
      <c r="G489" s="353"/>
      <c r="H489" s="353"/>
      <c r="I489" s="353"/>
      <c r="J489" s="349"/>
    </row>
    <row r="490" spans="1:10" ht="12.75" customHeight="1">
      <c r="A490" s="354"/>
      <c r="B490" s="330"/>
      <c r="C490" s="330"/>
      <c r="D490" s="330"/>
      <c r="E490" s="330"/>
      <c r="F490" s="330"/>
      <c r="G490" s="330"/>
      <c r="H490" s="330"/>
      <c r="I490" s="330"/>
      <c r="J490" s="331"/>
    </row>
    <row r="491" spans="1:10" ht="12.75" customHeight="1">
      <c r="A491" s="165"/>
      <c r="B491" s="165"/>
      <c r="C491" s="165"/>
      <c r="D491" s="165"/>
      <c r="E491" s="165"/>
      <c r="F491" s="165"/>
      <c r="G491" s="165"/>
      <c r="H491" s="165"/>
      <c r="I491" s="165"/>
      <c r="J491" s="165"/>
    </row>
    <row r="492" spans="1:10" ht="12.75" customHeight="1">
      <c r="A492" s="321" t="s">
        <v>65</v>
      </c>
      <c r="B492" s="322"/>
      <c r="C492" s="322"/>
      <c r="D492" s="322"/>
      <c r="E492" s="322"/>
      <c r="F492" s="322"/>
      <c r="G492" s="322"/>
      <c r="H492" s="323">
        <f>'[1]CONTACT INFORMATION'!$A$24</f>
        <v>0</v>
      </c>
      <c r="I492" s="322"/>
      <c r="J492" s="324"/>
    </row>
    <row r="493" spans="1:10" ht="12.75" customHeight="1">
      <c r="A493" s="160"/>
      <c r="B493" s="160"/>
      <c r="C493" s="160"/>
      <c r="D493" s="160"/>
      <c r="E493" s="160"/>
      <c r="F493" s="160"/>
      <c r="G493" s="160"/>
      <c r="H493" s="160"/>
      <c r="I493" s="160"/>
      <c r="J493" s="160"/>
    </row>
    <row r="494" spans="1:10" ht="12.75" customHeight="1">
      <c r="A494" s="325" t="s">
        <v>988</v>
      </c>
      <c r="B494" s="322"/>
      <c r="C494" s="322"/>
      <c r="D494" s="322"/>
      <c r="E494" s="322"/>
      <c r="F494" s="322"/>
      <c r="G494" s="322"/>
      <c r="H494" s="322"/>
      <c r="I494" s="322"/>
      <c r="J494" s="324"/>
    </row>
    <row r="495" spans="1:10" ht="12.75" customHeight="1">
      <c r="A495" s="326" t="s">
        <v>140</v>
      </c>
      <c r="B495" s="327"/>
      <c r="C495" s="327"/>
      <c r="D495" s="328"/>
      <c r="E495" s="357"/>
      <c r="F495" s="327"/>
      <c r="G495" s="327"/>
      <c r="H495" s="327"/>
      <c r="I495" s="327"/>
      <c r="J495" s="328"/>
    </row>
    <row r="496" spans="1:10" ht="12.75" customHeight="1">
      <c r="A496" s="329" t="s">
        <v>163</v>
      </c>
      <c r="B496" s="330"/>
      <c r="C496" s="330"/>
      <c r="D496" s="331"/>
      <c r="E496" s="354"/>
      <c r="F496" s="330"/>
      <c r="G496" s="330"/>
      <c r="H496" s="330"/>
      <c r="I496" s="330"/>
      <c r="J496" s="331"/>
    </row>
    <row r="497" spans="1:10" ht="12.75" customHeight="1">
      <c r="A497" s="332" t="s">
        <v>164</v>
      </c>
      <c r="B497" s="322"/>
      <c r="C497" s="322"/>
      <c r="D497" s="324"/>
      <c r="E497" s="360"/>
      <c r="F497" s="322"/>
      <c r="G497" s="322"/>
      <c r="H497" s="322"/>
      <c r="I497" s="322"/>
      <c r="J497" s="324"/>
    </row>
    <row r="498" spans="1:10" ht="12.75" customHeight="1">
      <c r="A498" s="161"/>
      <c r="B498" s="162"/>
      <c r="C498" s="162"/>
      <c r="D498" s="162"/>
      <c r="E498" s="358" t="s">
        <v>143</v>
      </c>
      <c r="F498" s="322"/>
      <c r="G498" s="358" t="s">
        <v>144</v>
      </c>
      <c r="H498" s="322"/>
      <c r="I498" s="359" t="s">
        <v>145</v>
      </c>
      <c r="J498" s="324"/>
    </row>
    <row r="499" spans="1:10" ht="12.75" customHeight="1">
      <c r="A499" s="336" t="s">
        <v>146</v>
      </c>
      <c r="B499" s="322"/>
      <c r="C499" s="322"/>
      <c r="D499" s="324"/>
      <c r="E499" s="337"/>
      <c r="F499" s="324"/>
      <c r="G499" s="337"/>
      <c r="H499" s="324"/>
      <c r="I499" s="338"/>
      <c r="J499" s="324"/>
    </row>
    <row r="500" spans="1:10" ht="12.75" customHeight="1">
      <c r="A500" s="339" t="s">
        <v>147</v>
      </c>
      <c r="B500" s="322"/>
      <c r="C500" s="322"/>
      <c r="D500" s="324"/>
      <c r="E500" s="340"/>
      <c r="F500" s="324"/>
      <c r="G500" s="341"/>
      <c r="H500" s="324"/>
      <c r="I500" s="342"/>
      <c r="J500" s="324"/>
    </row>
    <row r="501" spans="1:10" ht="12.75" customHeight="1">
      <c r="A501" s="336" t="s">
        <v>148</v>
      </c>
      <c r="B501" s="322"/>
      <c r="C501" s="322"/>
      <c r="D501" s="324"/>
      <c r="E501" s="337"/>
      <c r="F501" s="324"/>
      <c r="G501" s="337"/>
      <c r="H501" s="324"/>
      <c r="I501" s="338"/>
      <c r="J501" s="324"/>
    </row>
    <row r="502" spans="1:10" ht="12.75" customHeight="1">
      <c r="A502" s="339" t="s">
        <v>149</v>
      </c>
      <c r="B502" s="322"/>
      <c r="C502" s="322"/>
      <c r="D502" s="324"/>
      <c r="E502" s="340"/>
      <c r="F502" s="324"/>
      <c r="G502" s="341"/>
      <c r="H502" s="324"/>
      <c r="I502" s="342"/>
      <c r="J502" s="324"/>
    </row>
    <row r="503" spans="1:10" ht="12.75" customHeight="1">
      <c r="A503" s="336" t="s">
        <v>150</v>
      </c>
      <c r="B503" s="322"/>
      <c r="C503" s="322"/>
      <c r="D503" s="324"/>
      <c r="E503" s="337"/>
      <c r="F503" s="324"/>
      <c r="G503" s="337"/>
      <c r="H503" s="324"/>
      <c r="I503" s="338"/>
      <c r="J503" s="324"/>
    </row>
    <row r="504" spans="1:10" ht="12.75" customHeight="1">
      <c r="A504" s="339" t="s">
        <v>151</v>
      </c>
      <c r="B504" s="322"/>
      <c r="C504" s="322"/>
      <c r="D504" s="324"/>
      <c r="E504" s="340"/>
      <c r="F504" s="324"/>
      <c r="G504" s="341"/>
      <c r="H504" s="324"/>
      <c r="I504" s="342"/>
      <c r="J504" s="324"/>
    </row>
    <row r="505" spans="1:10" ht="12.75" customHeight="1">
      <c r="A505" s="336" t="s">
        <v>152</v>
      </c>
      <c r="B505" s="322"/>
      <c r="C505" s="322"/>
      <c r="D505" s="324"/>
      <c r="E505" s="344"/>
      <c r="F505" s="324"/>
      <c r="G505" s="344"/>
      <c r="H505" s="324"/>
      <c r="I505" s="345"/>
      <c r="J505" s="324"/>
    </row>
    <row r="506" spans="1:10" ht="12.75" customHeight="1">
      <c r="A506" s="343"/>
      <c r="B506" s="322"/>
      <c r="C506" s="322"/>
      <c r="D506" s="324"/>
      <c r="E506" s="340"/>
      <c r="F506" s="324"/>
      <c r="G506" s="341"/>
      <c r="H506" s="324"/>
      <c r="I506" s="341"/>
      <c r="J506" s="324"/>
    </row>
    <row r="507" spans="1:10" ht="12.75" customHeight="1">
      <c r="A507" s="343"/>
      <c r="B507" s="322"/>
      <c r="C507" s="322"/>
      <c r="D507" s="324"/>
      <c r="E507" s="340"/>
      <c r="F507" s="324"/>
      <c r="G507" s="341"/>
      <c r="H507" s="324"/>
      <c r="I507" s="341"/>
      <c r="J507" s="324"/>
    </row>
    <row r="508" spans="1:10" ht="12.75" customHeight="1">
      <c r="A508" s="343"/>
      <c r="B508" s="322"/>
      <c r="C508" s="322"/>
      <c r="D508" s="324"/>
      <c r="E508" s="340"/>
      <c r="F508" s="324"/>
      <c r="G508" s="341"/>
      <c r="H508" s="324"/>
      <c r="I508" s="341"/>
      <c r="J508" s="324"/>
    </row>
    <row r="509" spans="1:10" ht="12.75" customHeight="1">
      <c r="A509" s="355" t="s">
        <v>153</v>
      </c>
      <c r="B509" s="322"/>
      <c r="C509" s="322"/>
      <c r="D509" s="324"/>
      <c r="E509" s="356">
        <f>SUM(E499:E508)</f>
        <v>0</v>
      </c>
      <c r="F509" s="324"/>
      <c r="G509" s="356">
        <f>SUM(G499:G508)</f>
        <v>0</v>
      </c>
      <c r="H509" s="324"/>
      <c r="I509" s="356">
        <f>SUM(I499:I508)</f>
        <v>0</v>
      </c>
      <c r="J509" s="324"/>
    </row>
    <row r="510" spans="1:10" ht="12.75" customHeight="1">
      <c r="A510" s="346" t="s">
        <v>154</v>
      </c>
      <c r="B510" s="327"/>
      <c r="C510" s="327"/>
      <c r="D510" s="327"/>
      <c r="E510" s="327"/>
      <c r="F510" s="327"/>
      <c r="G510" s="327"/>
      <c r="H510" s="327"/>
      <c r="I510" s="327"/>
      <c r="J510" s="328"/>
    </row>
    <row r="511" spans="1:10" ht="12.75" customHeight="1">
      <c r="A511" s="347" t="s">
        <v>155</v>
      </c>
      <c r="B511" s="348"/>
      <c r="C511" s="348"/>
      <c r="D511" s="348"/>
      <c r="E511" s="348"/>
      <c r="F511" s="348"/>
      <c r="G511" s="348"/>
      <c r="H511" s="348"/>
      <c r="I511" s="348"/>
      <c r="J511" s="349"/>
    </row>
    <row r="512" spans="1:10" ht="12.75" customHeight="1">
      <c r="A512" s="347" t="s">
        <v>156</v>
      </c>
      <c r="B512" s="348"/>
      <c r="C512" s="348"/>
      <c r="D512" s="348"/>
      <c r="E512" s="348"/>
      <c r="F512" s="348"/>
      <c r="G512" s="348"/>
      <c r="H512" s="348"/>
      <c r="I512" s="348"/>
      <c r="J512" s="349"/>
    </row>
    <row r="513" spans="1:10" ht="12.75" customHeight="1">
      <c r="A513" s="350" t="s">
        <v>157</v>
      </c>
      <c r="B513" s="330"/>
      <c r="C513" s="330"/>
      <c r="D513" s="330"/>
      <c r="E513" s="330"/>
      <c r="F513" s="330"/>
      <c r="G513" s="330"/>
      <c r="H513" s="330"/>
      <c r="I513" s="330"/>
      <c r="J513" s="331"/>
    </row>
    <row r="514" spans="1:10" ht="12.75" customHeight="1">
      <c r="A514" s="361"/>
      <c r="B514" s="327"/>
      <c r="C514" s="327"/>
      <c r="D514" s="327"/>
      <c r="E514" s="327"/>
      <c r="F514" s="327"/>
      <c r="G514" s="327"/>
      <c r="H514" s="327"/>
      <c r="I514" s="327"/>
      <c r="J514" s="328"/>
    </row>
    <row r="515" spans="1:10" ht="12.75" customHeight="1">
      <c r="A515" s="352"/>
      <c r="B515" s="353"/>
      <c r="C515" s="353"/>
      <c r="D515" s="353"/>
      <c r="E515" s="353"/>
      <c r="F515" s="353"/>
      <c r="G515" s="353"/>
      <c r="H515" s="353"/>
      <c r="I515" s="353"/>
      <c r="J515" s="349"/>
    </row>
    <row r="516" spans="1:10" ht="12.75" customHeight="1">
      <c r="A516" s="352"/>
      <c r="B516" s="353"/>
      <c r="C516" s="353"/>
      <c r="D516" s="353"/>
      <c r="E516" s="353"/>
      <c r="F516" s="353"/>
      <c r="G516" s="353"/>
      <c r="H516" s="353"/>
      <c r="I516" s="353"/>
      <c r="J516" s="349"/>
    </row>
    <row r="517" spans="1:10" ht="12.75" customHeight="1">
      <c r="A517" s="352"/>
      <c r="B517" s="353"/>
      <c r="C517" s="353"/>
      <c r="D517" s="353"/>
      <c r="E517" s="353"/>
      <c r="F517" s="353"/>
      <c r="G517" s="353"/>
      <c r="H517" s="353"/>
      <c r="I517" s="353"/>
      <c r="J517" s="349"/>
    </row>
    <row r="518" spans="1:10" ht="12.75" customHeight="1">
      <c r="A518" s="352"/>
      <c r="B518" s="353"/>
      <c r="C518" s="353"/>
      <c r="D518" s="353"/>
      <c r="E518" s="353"/>
      <c r="F518" s="353"/>
      <c r="G518" s="353"/>
      <c r="H518" s="353"/>
      <c r="I518" s="353"/>
      <c r="J518" s="349"/>
    </row>
    <row r="519" spans="1:10" ht="12.75" customHeight="1">
      <c r="A519" s="352"/>
      <c r="B519" s="353"/>
      <c r="C519" s="353"/>
      <c r="D519" s="353"/>
      <c r="E519" s="353"/>
      <c r="F519" s="353"/>
      <c r="G519" s="353"/>
      <c r="H519" s="353"/>
      <c r="I519" s="353"/>
      <c r="J519" s="349"/>
    </row>
    <row r="520" spans="1:10" ht="12.75" customHeight="1">
      <c r="A520" s="352"/>
      <c r="B520" s="353"/>
      <c r="C520" s="353"/>
      <c r="D520" s="353"/>
      <c r="E520" s="353"/>
      <c r="F520" s="353"/>
      <c r="G520" s="353"/>
      <c r="H520" s="353"/>
      <c r="I520" s="353"/>
      <c r="J520" s="349"/>
    </row>
    <row r="521" spans="1:10" ht="12.75" customHeight="1">
      <c r="A521" s="352"/>
      <c r="B521" s="353"/>
      <c r="C521" s="353"/>
      <c r="D521" s="353"/>
      <c r="E521" s="353"/>
      <c r="F521" s="353"/>
      <c r="G521" s="353"/>
      <c r="H521" s="353"/>
      <c r="I521" s="353"/>
      <c r="J521" s="349"/>
    </row>
    <row r="522" spans="1:10" ht="12.75" customHeight="1">
      <c r="A522" s="352"/>
      <c r="B522" s="353"/>
      <c r="C522" s="353"/>
      <c r="D522" s="353"/>
      <c r="E522" s="353"/>
      <c r="F522" s="353"/>
      <c r="G522" s="353"/>
      <c r="H522" s="353"/>
      <c r="I522" s="353"/>
      <c r="J522" s="349"/>
    </row>
    <row r="523" spans="1:10" ht="12.75" customHeight="1">
      <c r="A523" s="352"/>
      <c r="B523" s="353"/>
      <c r="C523" s="353"/>
      <c r="D523" s="353"/>
      <c r="E523" s="353"/>
      <c r="F523" s="353"/>
      <c r="G523" s="353"/>
      <c r="H523" s="353"/>
      <c r="I523" s="353"/>
      <c r="J523" s="349"/>
    </row>
    <row r="524" spans="1:10" ht="12.75" customHeight="1">
      <c r="A524" s="352"/>
      <c r="B524" s="353"/>
      <c r="C524" s="353"/>
      <c r="D524" s="353"/>
      <c r="E524" s="353"/>
      <c r="F524" s="353"/>
      <c r="G524" s="353"/>
      <c r="H524" s="353"/>
      <c r="I524" s="353"/>
      <c r="J524" s="349"/>
    </row>
    <row r="525" spans="1:10" ht="12.75" customHeight="1">
      <c r="A525" s="352"/>
      <c r="B525" s="353"/>
      <c r="C525" s="353"/>
      <c r="D525" s="353"/>
      <c r="E525" s="353"/>
      <c r="F525" s="353"/>
      <c r="G525" s="353"/>
      <c r="H525" s="353"/>
      <c r="I525" s="353"/>
      <c r="J525" s="349"/>
    </row>
    <row r="526" spans="1:10" ht="12.75" customHeight="1">
      <c r="A526" s="352"/>
      <c r="B526" s="353"/>
      <c r="C526" s="353"/>
      <c r="D526" s="353"/>
      <c r="E526" s="353"/>
      <c r="F526" s="353"/>
      <c r="G526" s="353"/>
      <c r="H526" s="353"/>
      <c r="I526" s="353"/>
      <c r="J526" s="349"/>
    </row>
    <row r="527" spans="1:10" ht="12.75" customHeight="1">
      <c r="A527" s="352"/>
      <c r="B527" s="353"/>
      <c r="C527" s="353"/>
      <c r="D527" s="353"/>
      <c r="E527" s="353"/>
      <c r="F527" s="353"/>
      <c r="G527" s="353"/>
      <c r="H527" s="353"/>
      <c r="I527" s="353"/>
      <c r="J527" s="349"/>
    </row>
    <row r="528" spans="1:10" ht="12.75" customHeight="1">
      <c r="A528" s="352"/>
      <c r="B528" s="353"/>
      <c r="C528" s="353"/>
      <c r="D528" s="353"/>
      <c r="E528" s="353"/>
      <c r="F528" s="353"/>
      <c r="G528" s="353"/>
      <c r="H528" s="353"/>
      <c r="I528" s="353"/>
      <c r="J528" s="349"/>
    </row>
    <row r="529" spans="1:10" ht="12.75" customHeight="1">
      <c r="A529" s="352"/>
      <c r="B529" s="353"/>
      <c r="C529" s="353"/>
      <c r="D529" s="353"/>
      <c r="E529" s="353"/>
      <c r="F529" s="353"/>
      <c r="G529" s="353"/>
      <c r="H529" s="353"/>
      <c r="I529" s="353"/>
      <c r="J529" s="349"/>
    </row>
    <row r="530" spans="1:10" ht="12.75" customHeight="1">
      <c r="A530" s="352"/>
      <c r="B530" s="353"/>
      <c r="C530" s="353"/>
      <c r="D530" s="353"/>
      <c r="E530" s="353"/>
      <c r="F530" s="353"/>
      <c r="G530" s="353"/>
      <c r="H530" s="353"/>
      <c r="I530" s="353"/>
      <c r="J530" s="349"/>
    </row>
    <row r="531" spans="1:10" ht="12.75" customHeight="1">
      <c r="A531" s="352"/>
      <c r="B531" s="353"/>
      <c r="C531" s="353"/>
      <c r="D531" s="353"/>
      <c r="E531" s="353"/>
      <c r="F531" s="353"/>
      <c r="G531" s="353"/>
      <c r="H531" s="353"/>
      <c r="I531" s="353"/>
      <c r="J531" s="349"/>
    </row>
    <row r="532" spans="1:10" ht="12.75" customHeight="1">
      <c r="A532" s="352"/>
      <c r="B532" s="353"/>
      <c r="C532" s="353"/>
      <c r="D532" s="353"/>
      <c r="E532" s="353"/>
      <c r="F532" s="353"/>
      <c r="G532" s="353"/>
      <c r="H532" s="353"/>
      <c r="I532" s="353"/>
      <c r="J532" s="349"/>
    </row>
    <row r="533" spans="1:10" ht="12.75" customHeight="1">
      <c r="A533" s="352"/>
      <c r="B533" s="353"/>
      <c r="C533" s="353"/>
      <c r="D533" s="353"/>
      <c r="E533" s="353"/>
      <c r="F533" s="353"/>
      <c r="G533" s="353"/>
      <c r="H533" s="353"/>
      <c r="I533" s="353"/>
      <c r="J533" s="349"/>
    </row>
    <row r="534" spans="1:10" ht="12.75" customHeight="1">
      <c r="A534" s="352"/>
      <c r="B534" s="353"/>
      <c r="C534" s="353"/>
      <c r="D534" s="353"/>
      <c r="E534" s="353"/>
      <c r="F534" s="353"/>
      <c r="G534" s="353"/>
      <c r="H534" s="353"/>
      <c r="I534" s="353"/>
      <c r="J534" s="349"/>
    </row>
    <row r="535" spans="1:10" ht="12.75" customHeight="1">
      <c r="A535" s="352"/>
      <c r="B535" s="353"/>
      <c r="C535" s="353"/>
      <c r="D535" s="353"/>
      <c r="E535" s="353"/>
      <c r="F535" s="353"/>
      <c r="G535" s="353"/>
      <c r="H535" s="353"/>
      <c r="I535" s="353"/>
      <c r="J535" s="349"/>
    </row>
    <row r="536" spans="1:10" ht="12.75" customHeight="1">
      <c r="A536" s="352"/>
      <c r="B536" s="353"/>
      <c r="C536" s="353"/>
      <c r="D536" s="353"/>
      <c r="E536" s="353"/>
      <c r="F536" s="353"/>
      <c r="G536" s="353"/>
      <c r="H536" s="353"/>
      <c r="I536" s="353"/>
      <c r="J536" s="349"/>
    </row>
    <row r="537" spans="1:10" ht="12.75" customHeight="1">
      <c r="A537" s="352"/>
      <c r="B537" s="353"/>
      <c r="C537" s="353"/>
      <c r="D537" s="353"/>
      <c r="E537" s="353"/>
      <c r="F537" s="353"/>
      <c r="G537" s="353"/>
      <c r="H537" s="353"/>
      <c r="I537" s="353"/>
      <c r="J537" s="349"/>
    </row>
    <row r="538" spans="1:10" ht="12.75" customHeight="1">
      <c r="A538" s="352"/>
      <c r="B538" s="353"/>
      <c r="C538" s="353"/>
      <c r="D538" s="353"/>
      <c r="E538" s="353"/>
      <c r="F538" s="353"/>
      <c r="G538" s="353"/>
      <c r="H538" s="353"/>
      <c r="I538" s="353"/>
      <c r="J538" s="349"/>
    </row>
    <row r="539" spans="1:10" ht="12.75" customHeight="1">
      <c r="A539" s="352"/>
      <c r="B539" s="353"/>
      <c r="C539" s="353"/>
      <c r="D539" s="353"/>
      <c r="E539" s="353"/>
      <c r="F539" s="353"/>
      <c r="G539" s="353"/>
      <c r="H539" s="353"/>
      <c r="I539" s="353"/>
      <c r="J539" s="349"/>
    </row>
    <row r="540" spans="1:10" ht="12.75" customHeight="1">
      <c r="A540" s="352"/>
      <c r="B540" s="353"/>
      <c r="C540" s="353"/>
      <c r="D540" s="353"/>
      <c r="E540" s="353"/>
      <c r="F540" s="353"/>
      <c r="G540" s="353"/>
      <c r="H540" s="353"/>
      <c r="I540" s="353"/>
      <c r="J540" s="349"/>
    </row>
    <row r="541" spans="1:10" ht="12.75" customHeight="1">
      <c r="A541" s="352"/>
      <c r="B541" s="353"/>
      <c r="C541" s="353"/>
      <c r="D541" s="353"/>
      <c r="E541" s="353"/>
      <c r="F541" s="353"/>
      <c r="G541" s="353"/>
      <c r="H541" s="353"/>
      <c r="I541" s="353"/>
      <c r="J541" s="349"/>
    </row>
    <row r="542" spans="1:10" ht="12.75" customHeight="1">
      <c r="A542" s="352"/>
      <c r="B542" s="353"/>
      <c r="C542" s="353"/>
      <c r="D542" s="353"/>
      <c r="E542" s="353"/>
      <c r="F542" s="353"/>
      <c r="G542" s="353"/>
      <c r="H542" s="353"/>
      <c r="I542" s="353"/>
      <c r="J542" s="349"/>
    </row>
    <row r="543" spans="1:10" ht="12.75" customHeight="1">
      <c r="A543" s="352"/>
      <c r="B543" s="353"/>
      <c r="C543" s="353"/>
      <c r="D543" s="353"/>
      <c r="E543" s="353"/>
      <c r="F543" s="353"/>
      <c r="G543" s="353"/>
      <c r="H543" s="353"/>
      <c r="I543" s="353"/>
      <c r="J543" s="349"/>
    </row>
    <row r="544" spans="1:10" ht="12.75" customHeight="1">
      <c r="A544" s="354"/>
      <c r="B544" s="330"/>
      <c r="C544" s="330"/>
      <c r="D544" s="330"/>
      <c r="E544" s="330"/>
      <c r="F544" s="330"/>
      <c r="G544" s="330"/>
      <c r="H544" s="330"/>
      <c r="I544" s="330"/>
      <c r="J544" s="331"/>
    </row>
    <row r="545" spans="1:10" ht="12.75" customHeight="1">
      <c r="A545" s="165"/>
      <c r="B545" s="165"/>
      <c r="C545" s="165"/>
      <c r="D545" s="165"/>
      <c r="E545" s="165"/>
      <c r="F545" s="165"/>
      <c r="G545" s="165"/>
      <c r="H545" s="165"/>
      <c r="I545" s="165"/>
      <c r="J545" s="165"/>
    </row>
    <row r="546" spans="1:10" ht="12.75" customHeight="1">
      <c r="A546" s="321" t="s">
        <v>65</v>
      </c>
      <c r="B546" s="322"/>
      <c r="C546" s="322"/>
      <c r="D546" s="322"/>
      <c r="E546" s="322"/>
      <c r="F546" s="322"/>
      <c r="G546" s="322"/>
      <c r="H546" s="323">
        <f>'[1]CONTACT INFORMATION'!$A$24</f>
        <v>0</v>
      </c>
      <c r="I546" s="322"/>
      <c r="J546" s="324"/>
    </row>
    <row r="547" spans="1:10" ht="12.75" customHeight="1">
      <c r="A547" s="160"/>
      <c r="B547" s="160"/>
      <c r="C547" s="160"/>
      <c r="D547" s="160"/>
      <c r="E547" s="160"/>
      <c r="F547" s="160"/>
      <c r="G547" s="160"/>
      <c r="H547" s="160"/>
      <c r="I547" s="160"/>
      <c r="J547" s="160"/>
    </row>
    <row r="548" spans="1:10" ht="12.75" customHeight="1">
      <c r="A548" s="325" t="s">
        <v>989</v>
      </c>
      <c r="B548" s="322"/>
      <c r="C548" s="322"/>
      <c r="D548" s="322"/>
      <c r="E548" s="322"/>
      <c r="F548" s="322"/>
      <c r="G548" s="322"/>
      <c r="H548" s="322"/>
      <c r="I548" s="322"/>
      <c r="J548" s="324"/>
    </row>
    <row r="549" spans="1:10" ht="12.75" customHeight="1">
      <c r="A549" s="326" t="s">
        <v>140</v>
      </c>
      <c r="B549" s="327"/>
      <c r="C549" s="327"/>
      <c r="D549" s="328"/>
      <c r="E549" s="357"/>
      <c r="F549" s="327"/>
      <c r="G549" s="327"/>
      <c r="H549" s="327"/>
      <c r="I549" s="327"/>
      <c r="J549" s="328"/>
    </row>
    <row r="550" spans="1:10" ht="12.75" customHeight="1">
      <c r="A550" s="329" t="s">
        <v>163</v>
      </c>
      <c r="B550" s="330"/>
      <c r="C550" s="330"/>
      <c r="D550" s="331"/>
      <c r="E550" s="354"/>
      <c r="F550" s="330"/>
      <c r="G550" s="330"/>
      <c r="H550" s="330"/>
      <c r="I550" s="330"/>
      <c r="J550" s="331"/>
    </row>
    <row r="551" spans="1:10" ht="12.75" customHeight="1">
      <c r="A551" s="332" t="s">
        <v>164</v>
      </c>
      <c r="B551" s="322"/>
      <c r="C551" s="322"/>
      <c r="D551" s="324"/>
      <c r="E551" s="360"/>
      <c r="F551" s="322"/>
      <c r="G551" s="322"/>
      <c r="H551" s="322"/>
      <c r="I551" s="322"/>
      <c r="J551" s="324"/>
    </row>
    <row r="552" spans="1:10" ht="12.75" customHeight="1">
      <c r="A552" s="161"/>
      <c r="B552" s="162"/>
      <c r="C552" s="162"/>
      <c r="D552" s="162"/>
      <c r="E552" s="358" t="s">
        <v>143</v>
      </c>
      <c r="F552" s="322"/>
      <c r="G552" s="358" t="s">
        <v>144</v>
      </c>
      <c r="H552" s="322"/>
      <c r="I552" s="359" t="s">
        <v>145</v>
      </c>
      <c r="J552" s="324"/>
    </row>
    <row r="553" spans="1:10" ht="12.75" customHeight="1">
      <c r="A553" s="336" t="s">
        <v>146</v>
      </c>
      <c r="B553" s="322"/>
      <c r="C553" s="322"/>
      <c r="D553" s="324"/>
      <c r="E553" s="337"/>
      <c r="F553" s="324"/>
      <c r="G553" s="337"/>
      <c r="H553" s="324"/>
      <c r="I553" s="338"/>
      <c r="J553" s="324"/>
    </row>
    <row r="554" spans="1:10" ht="12.75" customHeight="1">
      <c r="A554" s="339" t="s">
        <v>147</v>
      </c>
      <c r="B554" s="322"/>
      <c r="C554" s="322"/>
      <c r="D554" s="324"/>
      <c r="E554" s="340"/>
      <c r="F554" s="324"/>
      <c r="G554" s="341"/>
      <c r="H554" s="324"/>
      <c r="I554" s="342"/>
      <c r="J554" s="324"/>
    </row>
    <row r="555" spans="1:10" ht="12.75" customHeight="1">
      <c r="A555" s="336" t="s">
        <v>148</v>
      </c>
      <c r="B555" s="322"/>
      <c r="C555" s="322"/>
      <c r="D555" s="324"/>
      <c r="E555" s="337"/>
      <c r="F555" s="324"/>
      <c r="G555" s="337"/>
      <c r="H555" s="324"/>
      <c r="I555" s="338"/>
      <c r="J555" s="324"/>
    </row>
    <row r="556" spans="1:10" ht="12.75" customHeight="1">
      <c r="A556" s="339" t="s">
        <v>149</v>
      </c>
      <c r="B556" s="322"/>
      <c r="C556" s="322"/>
      <c r="D556" s="324"/>
      <c r="E556" s="340"/>
      <c r="F556" s="324"/>
      <c r="G556" s="341"/>
      <c r="H556" s="324"/>
      <c r="I556" s="342"/>
      <c r="J556" s="324"/>
    </row>
    <row r="557" spans="1:10" ht="12.75" customHeight="1">
      <c r="A557" s="336" t="s">
        <v>150</v>
      </c>
      <c r="B557" s="322"/>
      <c r="C557" s="322"/>
      <c r="D557" s="324"/>
      <c r="E557" s="337"/>
      <c r="F557" s="324"/>
      <c r="G557" s="337"/>
      <c r="H557" s="324"/>
      <c r="I557" s="338"/>
      <c r="J557" s="324"/>
    </row>
    <row r="558" spans="1:10" ht="12.75" customHeight="1">
      <c r="A558" s="339" t="s">
        <v>151</v>
      </c>
      <c r="B558" s="322"/>
      <c r="C558" s="322"/>
      <c r="D558" s="324"/>
      <c r="E558" s="340"/>
      <c r="F558" s="324"/>
      <c r="G558" s="341"/>
      <c r="H558" s="324"/>
      <c r="I558" s="342"/>
      <c r="J558" s="324"/>
    </row>
    <row r="559" spans="1:10" ht="12.75" customHeight="1">
      <c r="A559" s="336" t="s">
        <v>152</v>
      </c>
      <c r="B559" s="322"/>
      <c r="C559" s="322"/>
      <c r="D559" s="324"/>
      <c r="E559" s="344"/>
      <c r="F559" s="324"/>
      <c r="G559" s="344"/>
      <c r="H559" s="324"/>
      <c r="I559" s="345"/>
      <c r="J559" s="324"/>
    </row>
    <row r="560" spans="1:10" ht="12.75" customHeight="1">
      <c r="A560" s="343"/>
      <c r="B560" s="322"/>
      <c r="C560" s="322"/>
      <c r="D560" s="324"/>
      <c r="E560" s="340"/>
      <c r="F560" s="324"/>
      <c r="G560" s="341"/>
      <c r="H560" s="324"/>
      <c r="I560" s="341"/>
      <c r="J560" s="324"/>
    </row>
    <row r="561" spans="1:10" ht="12.75" customHeight="1">
      <c r="A561" s="343"/>
      <c r="B561" s="322"/>
      <c r="C561" s="322"/>
      <c r="D561" s="324"/>
      <c r="E561" s="340"/>
      <c r="F561" s="324"/>
      <c r="G561" s="341"/>
      <c r="H561" s="324"/>
      <c r="I561" s="341"/>
      <c r="J561" s="324"/>
    </row>
    <row r="562" spans="1:10" ht="12.75" customHeight="1">
      <c r="A562" s="343"/>
      <c r="B562" s="322"/>
      <c r="C562" s="322"/>
      <c r="D562" s="324"/>
      <c r="E562" s="340"/>
      <c r="F562" s="324"/>
      <c r="G562" s="341"/>
      <c r="H562" s="324"/>
      <c r="I562" s="341"/>
      <c r="J562" s="324"/>
    </row>
    <row r="563" spans="1:10" ht="12.75" customHeight="1">
      <c r="A563" s="355" t="s">
        <v>153</v>
      </c>
      <c r="B563" s="322"/>
      <c r="C563" s="322"/>
      <c r="D563" s="324"/>
      <c r="E563" s="356">
        <f>SUM(E553:E562)</f>
        <v>0</v>
      </c>
      <c r="F563" s="324"/>
      <c r="G563" s="356">
        <f>SUM(G553:G562)</f>
        <v>0</v>
      </c>
      <c r="H563" s="324"/>
      <c r="I563" s="356">
        <f>SUM(I553:I562)</f>
        <v>0</v>
      </c>
      <c r="J563" s="324"/>
    </row>
    <row r="564" spans="1:10" ht="12.75" customHeight="1">
      <c r="A564" s="346" t="s">
        <v>154</v>
      </c>
      <c r="B564" s="327"/>
      <c r="C564" s="327"/>
      <c r="D564" s="327"/>
      <c r="E564" s="327"/>
      <c r="F564" s="327"/>
      <c r="G564" s="327"/>
      <c r="H564" s="327"/>
      <c r="I564" s="327"/>
      <c r="J564" s="328"/>
    </row>
    <row r="565" spans="1:10" ht="12.75" customHeight="1">
      <c r="A565" s="347" t="s">
        <v>155</v>
      </c>
      <c r="B565" s="348"/>
      <c r="C565" s="348"/>
      <c r="D565" s="348"/>
      <c r="E565" s="348"/>
      <c r="F565" s="348"/>
      <c r="G565" s="348"/>
      <c r="H565" s="348"/>
      <c r="I565" s="348"/>
      <c r="J565" s="349"/>
    </row>
    <row r="566" spans="1:10" ht="12.75" customHeight="1">
      <c r="A566" s="347" t="s">
        <v>156</v>
      </c>
      <c r="B566" s="348"/>
      <c r="C566" s="348"/>
      <c r="D566" s="348"/>
      <c r="E566" s="348"/>
      <c r="F566" s="348"/>
      <c r="G566" s="348"/>
      <c r="H566" s="348"/>
      <c r="I566" s="348"/>
      <c r="J566" s="349"/>
    </row>
    <row r="567" spans="1:10" ht="12.75" customHeight="1">
      <c r="A567" s="350" t="s">
        <v>157</v>
      </c>
      <c r="B567" s="330"/>
      <c r="C567" s="330"/>
      <c r="D567" s="330"/>
      <c r="E567" s="330"/>
      <c r="F567" s="330"/>
      <c r="G567" s="330"/>
      <c r="H567" s="330"/>
      <c r="I567" s="330"/>
      <c r="J567" s="331"/>
    </row>
    <row r="568" spans="1:10" ht="12.75" customHeight="1">
      <c r="A568" s="361"/>
      <c r="B568" s="327"/>
      <c r="C568" s="327"/>
      <c r="D568" s="327"/>
      <c r="E568" s="327"/>
      <c r="F568" s="327"/>
      <c r="G568" s="327"/>
      <c r="H568" s="327"/>
      <c r="I568" s="327"/>
      <c r="J568" s="328"/>
    </row>
    <row r="569" spans="1:10" ht="12.75" customHeight="1">
      <c r="A569" s="352"/>
      <c r="B569" s="353"/>
      <c r="C569" s="353"/>
      <c r="D569" s="353"/>
      <c r="E569" s="353"/>
      <c r="F569" s="353"/>
      <c r="G569" s="353"/>
      <c r="H569" s="353"/>
      <c r="I569" s="353"/>
      <c r="J569" s="349"/>
    </row>
    <row r="570" spans="1:10" ht="12.75" customHeight="1">
      <c r="A570" s="352"/>
      <c r="B570" s="353"/>
      <c r="C570" s="353"/>
      <c r="D570" s="353"/>
      <c r="E570" s="353"/>
      <c r="F570" s="353"/>
      <c r="G570" s="353"/>
      <c r="H570" s="353"/>
      <c r="I570" s="353"/>
      <c r="J570" s="349"/>
    </row>
    <row r="571" spans="1:10" ht="12.75" customHeight="1">
      <c r="A571" s="352"/>
      <c r="B571" s="353"/>
      <c r="C571" s="353"/>
      <c r="D571" s="353"/>
      <c r="E571" s="353"/>
      <c r="F571" s="353"/>
      <c r="G571" s="353"/>
      <c r="H571" s="353"/>
      <c r="I571" s="353"/>
      <c r="J571" s="349"/>
    </row>
    <row r="572" spans="1:10" ht="12.75" customHeight="1">
      <c r="A572" s="352"/>
      <c r="B572" s="353"/>
      <c r="C572" s="353"/>
      <c r="D572" s="353"/>
      <c r="E572" s="353"/>
      <c r="F572" s="353"/>
      <c r="G572" s="353"/>
      <c r="H572" s="353"/>
      <c r="I572" s="353"/>
      <c r="J572" s="349"/>
    </row>
    <row r="573" spans="1:10" ht="12.75" customHeight="1">
      <c r="A573" s="352"/>
      <c r="B573" s="353"/>
      <c r="C573" s="353"/>
      <c r="D573" s="353"/>
      <c r="E573" s="353"/>
      <c r="F573" s="353"/>
      <c r="G573" s="353"/>
      <c r="H573" s="353"/>
      <c r="I573" s="353"/>
      <c r="J573" s="349"/>
    </row>
    <row r="574" spans="1:10" ht="12.75" customHeight="1">
      <c r="A574" s="352"/>
      <c r="B574" s="353"/>
      <c r="C574" s="353"/>
      <c r="D574" s="353"/>
      <c r="E574" s="353"/>
      <c r="F574" s="353"/>
      <c r="G574" s="353"/>
      <c r="H574" s="353"/>
      <c r="I574" s="353"/>
      <c r="J574" s="349"/>
    </row>
    <row r="575" spans="1:10" ht="12.75" customHeight="1">
      <c r="A575" s="352"/>
      <c r="B575" s="353"/>
      <c r="C575" s="353"/>
      <c r="D575" s="353"/>
      <c r="E575" s="353"/>
      <c r="F575" s="353"/>
      <c r="G575" s="353"/>
      <c r="H575" s="353"/>
      <c r="I575" s="353"/>
      <c r="J575" s="349"/>
    </row>
    <row r="576" spans="1:10" ht="12.75" customHeight="1">
      <c r="A576" s="352"/>
      <c r="B576" s="353"/>
      <c r="C576" s="353"/>
      <c r="D576" s="353"/>
      <c r="E576" s="353"/>
      <c r="F576" s="353"/>
      <c r="G576" s="353"/>
      <c r="H576" s="353"/>
      <c r="I576" s="353"/>
      <c r="J576" s="349"/>
    </row>
    <row r="577" spans="1:10" ht="12.75" customHeight="1">
      <c r="A577" s="352"/>
      <c r="B577" s="353"/>
      <c r="C577" s="353"/>
      <c r="D577" s="353"/>
      <c r="E577" s="353"/>
      <c r="F577" s="353"/>
      <c r="G577" s="353"/>
      <c r="H577" s="353"/>
      <c r="I577" s="353"/>
      <c r="J577" s="349"/>
    </row>
    <row r="578" spans="1:10" ht="12.75" customHeight="1">
      <c r="A578" s="352"/>
      <c r="B578" s="353"/>
      <c r="C578" s="353"/>
      <c r="D578" s="353"/>
      <c r="E578" s="353"/>
      <c r="F578" s="353"/>
      <c r="G578" s="353"/>
      <c r="H578" s="353"/>
      <c r="I578" s="353"/>
      <c r="J578" s="349"/>
    </row>
    <row r="579" spans="1:10" ht="12.75" customHeight="1">
      <c r="A579" s="352"/>
      <c r="B579" s="353"/>
      <c r="C579" s="353"/>
      <c r="D579" s="353"/>
      <c r="E579" s="353"/>
      <c r="F579" s="353"/>
      <c r="G579" s="353"/>
      <c r="H579" s="353"/>
      <c r="I579" s="353"/>
      <c r="J579" s="349"/>
    </row>
    <row r="580" spans="1:10" ht="12.75" customHeight="1">
      <c r="A580" s="352"/>
      <c r="B580" s="353"/>
      <c r="C580" s="353"/>
      <c r="D580" s="353"/>
      <c r="E580" s="353"/>
      <c r="F580" s="353"/>
      <c r="G580" s="353"/>
      <c r="H580" s="353"/>
      <c r="I580" s="353"/>
      <c r="J580" s="349"/>
    </row>
    <row r="581" spans="1:10" ht="12.75" customHeight="1">
      <c r="A581" s="352"/>
      <c r="B581" s="353"/>
      <c r="C581" s="353"/>
      <c r="D581" s="353"/>
      <c r="E581" s="353"/>
      <c r="F581" s="353"/>
      <c r="G581" s="353"/>
      <c r="H581" s="353"/>
      <c r="I581" s="353"/>
      <c r="J581" s="349"/>
    </row>
    <row r="582" spans="1:10" ht="12.75" customHeight="1">
      <c r="A582" s="352"/>
      <c r="B582" s="353"/>
      <c r="C582" s="353"/>
      <c r="D582" s="353"/>
      <c r="E582" s="353"/>
      <c r="F582" s="353"/>
      <c r="G582" s="353"/>
      <c r="H582" s="353"/>
      <c r="I582" s="353"/>
      <c r="J582" s="349"/>
    </row>
    <row r="583" spans="1:10" ht="12.75" customHeight="1">
      <c r="A583" s="352"/>
      <c r="B583" s="353"/>
      <c r="C583" s="353"/>
      <c r="D583" s="353"/>
      <c r="E583" s="353"/>
      <c r="F583" s="353"/>
      <c r="G583" s="353"/>
      <c r="H583" s="353"/>
      <c r="I583" s="353"/>
      <c r="J583" s="349"/>
    </row>
    <row r="584" spans="1:10" ht="12.75" customHeight="1">
      <c r="A584" s="352"/>
      <c r="B584" s="353"/>
      <c r="C584" s="353"/>
      <c r="D584" s="353"/>
      <c r="E584" s="353"/>
      <c r="F584" s="353"/>
      <c r="G584" s="353"/>
      <c r="H584" s="353"/>
      <c r="I584" s="353"/>
      <c r="J584" s="349"/>
    </row>
    <row r="585" spans="1:10" ht="12.75" customHeight="1">
      <c r="A585" s="352"/>
      <c r="B585" s="353"/>
      <c r="C585" s="353"/>
      <c r="D585" s="353"/>
      <c r="E585" s="353"/>
      <c r="F585" s="353"/>
      <c r="G585" s="353"/>
      <c r="H585" s="353"/>
      <c r="I585" s="353"/>
      <c r="J585" s="349"/>
    </row>
    <row r="586" spans="1:10" ht="12.75" customHeight="1">
      <c r="A586" s="352"/>
      <c r="B586" s="353"/>
      <c r="C586" s="353"/>
      <c r="D586" s="353"/>
      <c r="E586" s="353"/>
      <c r="F586" s="353"/>
      <c r="G586" s="353"/>
      <c r="H586" s="353"/>
      <c r="I586" s="353"/>
      <c r="J586" s="349"/>
    </row>
    <row r="587" spans="1:10" ht="12.75" customHeight="1">
      <c r="A587" s="352"/>
      <c r="B587" s="353"/>
      <c r="C587" s="353"/>
      <c r="D587" s="353"/>
      <c r="E587" s="353"/>
      <c r="F587" s="353"/>
      <c r="G587" s="353"/>
      <c r="H587" s="353"/>
      <c r="I587" s="353"/>
      <c r="J587" s="349"/>
    </row>
    <row r="588" spans="1:10" ht="12.75" customHeight="1">
      <c r="A588" s="352"/>
      <c r="B588" s="353"/>
      <c r="C588" s="353"/>
      <c r="D588" s="353"/>
      <c r="E588" s="353"/>
      <c r="F588" s="353"/>
      <c r="G588" s="353"/>
      <c r="H588" s="353"/>
      <c r="I588" s="353"/>
      <c r="J588" s="349"/>
    </row>
    <row r="589" spans="1:10" ht="12.75" customHeight="1">
      <c r="A589" s="352"/>
      <c r="B589" s="353"/>
      <c r="C589" s="353"/>
      <c r="D589" s="353"/>
      <c r="E589" s="353"/>
      <c r="F589" s="353"/>
      <c r="G589" s="353"/>
      <c r="H589" s="353"/>
      <c r="I589" s="353"/>
      <c r="J589" s="349"/>
    </row>
    <row r="590" spans="1:10" ht="12.75" customHeight="1">
      <c r="A590" s="352"/>
      <c r="B590" s="353"/>
      <c r="C590" s="353"/>
      <c r="D590" s="353"/>
      <c r="E590" s="353"/>
      <c r="F590" s="353"/>
      <c r="G590" s="353"/>
      <c r="H590" s="353"/>
      <c r="I590" s="353"/>
      <c r="J590" s="349"/>
    </row>
    <row r="591" spans="1:10" ht="12.75" customHeight="1">
      <c r="A591" s="352"/>
      <c r="B591" s="353"/>
      <c r="C591" s="353"/>
      <c r="D591" s="353"/>
      <c r="E591" s="353"/>
      <c r="F591" s="353"/>
      <c r="G591" s="353"/>
      <c r="H591" s="353"/>
      <c r="I591" s="353"/>
      <c r="J591" s="349"/>
    </row>
    <row r="592" spans="1:10" ht="12.75" customHeight="1">
      <c r="A592" s="352"/>
      <c r="B592" s="353"/>
      <c r="C592" s="353"/>
      <c r="D592" s="353"/>
      <c r="E592" s="353"/>
      <c r="F592" s="353"/>
      <c r="G592" s="353"/>
      <c r="H592" s="353"/>
      <c r="I592" s="353"/>
      <c r="J592" s="349"/>
    </row>
    <row r="593" spans="1:10" ht="12.75" customHeight="1">
      <c r="A593" s="352"/>
      <c r="B593" s="353"/>
      <c r="C593" s="353"/>
      <c r="D593" s="353"/>
      <c r="E593" s="353"/>
      <c r="F593" s="353"/>
      <c r="G593" s="353"/>
      <c r="H593" s="353"/>
      <c r="I593" s="353"/>
      <c r="J593" s="349"/>
    </row>
    <row r="594" spans="1:10" ht="12.75" customHeight="1">
      <c r="A594" s="352"/>
      <c r="B594" s="353"/>
      <c r="C594" s="353"/>
      <c r="D594" s="353"/>
      <c r="E594" s="353"/>
      <c r="F594" s="353"/>
      <c r="G594" s="353"/>
      <c r="H594" s="353"/>
      <c r="I594" s="353"/>
      <c r="J594" s="349"/>
    </row>
    <row r="595" spans="1:10" ht="12.75" customHeight="1">
      <c r="A595" s="352"/>
      <c r="B595" s="353"/>
      <c r="C595" s="353"/>
      <c r="D595" s="353"/>
      <c r="E595" s="353"/>
      <c r="F595" s="353"/>
      <c r="G595" s="353"/>
      <c r="H595" s="353"/>
      <c r="I595" s="353"/>
      <c r="J595" s="349"/>
    </row>
    <row r="596" spans="1:10" ht="12.75" customHeight="1">
      <c r="A596" s="352"/>
      <c r="B596" s="353"/>
      <c r="C596" s="353"/>
      <c r="D596" s="353"/>
      <c r="E596" s="353"/>
      <c r="F596" s="353"/>
      <c r="G596" s="353"/>
      <c r="H596" s="353"/>
      <c r="I596" s="353"/>
      <c r="J596" s="349"/>
    </row>
    <row r="597" spans="1:10" ht="12.75" customHeight="1">
      <c r="A597" s="352"/>
      <c r="B597" s="353"/>
      <c r="C597" s="353"/>
      <c r="D597" s="353"/>
      <c r="E597" s="353"/>
      <c r="F597" s="353"/>
      <c r="G597" s="353"/>
      <c r="H597" s="353"/>
      <c r="I597" s="353"/>
      <c r="J597" s="349"/>
    </row>
    <row r="598" spans="1:10" ht="12.75" customHeight="1">
      <c r="A598" s="354"/>
      <c r="B598" s="330"/>
      <c r="C598" s="330"/>
      <c r="D598" s="330"/>
      <c r="E598" s="330"/>
      <c r="F598" s="330"/>
      <c r="G598" s="330"/>
      <c r="H598" s="330"/>
      <c r="I598" s="330"/>
      <c r="J598" s="331"/>
    </row>
    <row r="599" spans="1:10" ht="12.75" customHeight="1">
      <c r="A599" s="165"/>
      <c r="B599" s="165"/>
      <c r="C599" s="165"/>
      <c r="D599" s="165"/>
      <c r="E599" s="165"/>
      <c r="F599" s="165"/>
      <c r="G599" s="165"/>
      <c r="H599" s="165"/>
      <c r="I599" s="165"/>
      <c r="J599" s="165"/>
    </row>
    <row r="600" spans="1:10" ht="12.75" customHeight="1">
      <c r="A600" s="321" t="s">
        <v>65</v>
      </c>
      <c r="B600" s="322"/>
      <c r="C600" s="322"/>
      <c r="D600" s="322"/>
      <c r="E600" s="322"/>
      <c r="F600" s="322"/>
      <c r="G600" s="322"/>
      <c r="H600" s="323">
        <f>'[1]CONTACT INFORMATION'!$A$24</f>
        <v>0</v>
      </c>
      <c r="I600" s="322"/>
      <c r="J600" s="324"/>
    </row>
    <row r="601" spans="1:10" ht="12.75" customHeight="1">
      <c r="A601" s="160"/>
      <c r="B601" s="160"/>
      <c r="C601" s="160"/>
      <c r="D601" s="160"/>
      <c r="E601" s="160"/>
      <c r="F601" s="160"/>
      <c r="G601" s="160"/>
      <c r="H601" s="160"/>
      <c r="I601" s="160"/>
      <c r="J601" s="160"/>
    </row>
    <row r="602" spans="1:10" ht="12.75" customHeight="1">
      <c r="A602" s="325" t="s">
        <v>990</v>
      </c>
      <c r="B602" s="322"/>
      <c r="C602" s="322"/>
      <c r="D602" s="322"/>
      <c r="E602" s="322"/>
      <c r="F602" s="322"/>
      <c r="G602" s="322"/>
      <c r="H602" s="322"/>
      <c r="I602" s="322"/>
      <c r="J602" s="324"/>
    </row>
    <row r="603" spans="1:10" ht="12.75" customHeight="1">
      <c r="A603" s="326" t="s">
        <v>140</v>
      </c>
      <c r="B603" s="327"/>
      <c r="C603" s="327"/>
      <c r="D603" s="328"/>
      <c r="E603" s="357"/>
      <c r="F603" s="327"/>
      <c r="G603" s="327"/>
      <c r="H603" s="327"/>
      <c r="I603" s="327"/>
      <c r="J603" s="328"/>
    </row>
    <row r="604" spans="1:10" ht="12.75" customHeight="1">
      <c r="A604" s="329" t="s">
        <v>163</v>
      </c>
      <c r="B604" s="330"/>
      <c r="C604" s="330"/>
      <c r="D604" s="331"/>
      <c r="E604" s="354"/>
      <c r="F604" s="330"/>
      <c r="G604" s="330"/>
      <c r="H604" s="330"/>
      <c r="I604" s="330"/>
      <c r="J604" s="331"/>
    </row>
    <row r="605" spans="1:10" ht="12.75" customHeight="1">
      <c r="A605" s="332" t="s">
        <v>164</v>
      </c>
      <c r="B605" s="322"/>
      <c r="C605" s="322"/>
      <c r="D605" s="324"/>
      <c r="E605" s="360"/>
      <c r="F605" s="322"/>
      <c r="G605" s="322"/>
      <c r="H605" s="322"/>
      <c r="I605" s="322"/>
      <c r="J605" s="324"/>
    </row>
    <row r="606" spans="1:10" ht="12.75" customHeight="1">
      <c r="A606" s="161"/>
      <c r="B606" s="162"/>
      <c r="C606" s="162"/>
      <c r="D606" s="162"/>
      <c r="E606" s="334" t="s">
        <v>143</v>
      </c>
      <c r="F606" s="330"/>
      <c r="G606" s="334" t="s">
        <v>144</v>
      </c>
      <c r="H606" s="330"/>
      <c r="I606" s="335" t="s">
        <v>145</v>
      </c>
      <c r="J606" s="331"/>
    </row>
    <row r="607" spans="1:10" ht="12.75" customHeight="1">
      <c r="A607" s="336" t="s">
        <v>146</v>
      </c>
      <c r="B607" s="322"/>
      <c r="C607" s="322"/>
      <c r="D607" s="324"/>
      <c r="E607" s="337"/>
      <c r="F607" s="324"/>
      <c r="G607" s="337"/>
      <c r="H607" s="324"/>
      <c r="I607" s="338"/>
      <c r="J607" s="324"/>
    </row>
    <row r="608" spans="1:10" ht="12.75" customHeight="1">
      <c r="A608" s="339" t="s">
        <v>147</v>
      </c>
      <c r="B608" s="322"/>
      <c r="C608" s="322"/>
      <c r="D608" s="324"/>
      <c r="E608" s="340"/>
      <c r="F608" s="324"/>
      <c r="G608" s="341"/>
      <c r="H608" s="324"/>
      <c r="I608" s="342"/>
      <c r="J608" s="324"/>
    </row>
    <row r="609" spans="1:10" ht="12.75" customHeight="1">
      <c r="A609" s="336" t="s">
        <v>148</v>
      </c>
      <c r="B609" s="322"/>
      <c r="C609" s="322"/>
      <c r="D609" s="324"/>
      <c r="E609" s="337"/>
      <c r="F609" s="324"/>
      <c r="G609" s="337"/>
      <c r="H609" s="324"/>
      <c r="I609" s="338"/>
      <c r="J609" s="324"/>
    </row>
    <row r="610" spans="1:10" ht="12.75" customHeight="1">
      <c r="A610" s="339" t="s">
        <v>149</v>
      </c>
      <c r="B610" s="322"/>
      <c r="C610" s="322"/>
      <c r="D610" s="324"/>
      <c r="E610" s="340"/>
      <c r="F610" s="324"/>
      <c r="G610" s="341"/>
      <c r="H610" s="324"/>
      <c r="I610" s="342"/>
      <c r="J610" s="324"/>
    </row>
    <row r="611" spans="1:10" ht="12.75" customHeight="1">
      <c r="A611" s="336" t="s">
        <v>150</v>
      </c>
      <c r="B611" s="322"/>
      <c r="C611" s="322"/>
      <c r="D611" s="324"/>
      <c r="E611" s="337"/>
      <c r="F611" s="324"/>
      <c r="G611" s="337"/>
      <c r="H611" s="324"/>
      <c r="I611" s="338"/>
      <c r="J611" s="324"/>
    </row>
    <row r="612" spans="1:10" ht="12.75" customHeight="1">
      <c r="A612" s="339" t="s">
        <v>151</v>
      </c>
      <c r="B612" s="322"/>
      <c r="C612" s="322"/>
      <c r="D612" s="324"/>
      <c r="E612" s="340"/>
      <c r="F612" s="324"/>
      <c r="G612" s="341"/>
      <c r="H612" s="324"/>
      <c r="I612" s="342"/>
      <c r="J612" s="324"/>
    </row>
    <row r="613" spans="1:10" ht="12.75" customHeight="1">
      <c r="A613" s="336" t="s">
        <v>152</v>
      </c>
      <c r="B613" s="322"/>
      <c r="C613" s="322"/>
      <c r="D613" s="324"/>
      <c r="E613" s="344"/>
      <c r="F613" s="324"/>
      <c r="G613" s="344"/>
      <c r="H613" s="324"/>
      <c r="I613" s="345"/>
      <c r="J613" s="324"/>
    </row>
    <row r="614" spans="1:10" ht="12.75" customHeight="1">
      <c r="A614" s="343"/>
      <c r="B614" s="322"/>
      <c r="C614" s="322"/>
      <c r="D614" s="324"/>
      <c r="E614" s="340"/>
      <c r="F614" s="324"/>
      <c r="G614" s="341"/>
      <c r="H614" s="324"/>
      <c r="I614" s="341"/>
      <c r="J614" s="324"/>
    </row>
    <row r="615" spans="1:10" ht="12.75" customHeight="1">
      <c r="A615" s="343"/>
      <c r="B615" s="322"/>
      <c r="C615" s="322"/>
      <c r="D615" s="324"/>
      <c r="E615" s="340"/>
      <c r="F615" s="324"/>
      <c r="G615" s="341"/>
      <c r="H615" s="324"/>
      <c r="I615" s="341"/>
      <c r="J615" s="324"/>
    </row>
    <row r="616" spans="1:10" ht="12.75" customHeight="1">
      <c r="A616" s="343"/>
      <c r="B616" s="322"/>
      <c r="C616" s="322"/>
      <c r="D616" s="324"/>
      <c r="E616" s="340"/>
      <c r="F616" s="324"/>
      <c r="G616" s="341"/>
      <c r="H616" s="324"/>
      <c r="I616" s="341"/>
      <c r="J616" s="324"/>
    </row>
    <row r="617" spans="1:10" ht="12.75" customHeight="1">
      <c r="A617" s="355" t="s">
        <v>153</v>
      </c>
      <c r="B617" s="322"/>
      <c r="C617" s="322"/>
      <c r="D617" s="324"/>
      <c r="E617" s="356">
        <f>SUM(E607:E616)</f>
        <v>0</v>
      </c>
      <c r="F617" s="324"/>
      <c r="G617" s="356">
        <f>SUM(G607:G616)</f>
        <v>0</v>
      </c>
      <c r="H617" s="324"/>
      <c r="I617" s="356">
        <f>SUM(I607:I616)</f>
        <v>0</v>
      </c>
      <c r="J617" s="324"/>
    </row>
    <row r="618" spans="1:10" ht="12.75" customHeight="1">
      <c r="A618" s="346" t="s">
        <v>154</v>
      </c>
      <c r="B618" s="327"/>
      <c r="C618" s="327"/>
      <c r="D618" s="327"/>
      <c r="E618" s="327"/>
      <c r="F618" s="327"/>
      <c r="G618" s="327"/>
      <c r="H618" s="327"/>
      <c r="I618" s="327"/>
      <c r="J618" s="328"/>
    </row>
    <row r="619" spans="1:10" ht="12.75" customHeight="1">
      <c r="A619" s="347" t="s">
        <v>155</v>
      </c>
      <c r="B619" s="348"/>
      <c r="C619" s="348"/>
      <c r="D619" s="348"/>
      <c r="E619" s="348"/>
      <c r="F619" s="348"/>
      <c r="G619" s="348"/>
      <c r="H619" s="348"/>
      <c r="I619" s="348"/>
      <c r="J619" s="349"/>
    </row>
    <row r="620" spans="1:10" ht="12.75" customHeight="1">
      <c r="A620" s="347" t="s">
        <v>156</v>
      </c>
      <c r="B620" s="348"/>
      <c r="C620" s="348"/>
      <c r="D620" s="348"/>
      <c r="E620" s="348"/>
      <c r="F620" s="348"/>
      <c r="G620" s="348"/>
      <c r="H620" s="348"/>
      <c r="I620" s="348"/>
      <c r="J620" s="349"/>
    </row>
    <row r="621" spans="1:10" ht="12.75" customHeight="1">
      <c r="A621" s="350" t="s">
        <v>157</v>
      </c>
      <c r="B621" s="330"/>
      <c r="C621" s="330"/>
      <c r="D621" s="330"/>
      <c r="E621" s="330"/>
      <c r="F621" s="330"/>
      <c r="G621" s="330"/>
      <c r="H621" s="330"/>
      <c r="I621" s="330"/>
      <c r="J621" s="331"/>
    </row>
    <row r="622" spans="1:10" ht="12.75" customHeight="1">
      <c r="A622" s="361"/>
      <c r="B622" s="327"/>
      <c r="C622" s="327"/>
      <c r="D622" s="327"/>
      <c r="E622" s="327"/>
      <c r="F622" s="327"/>
      <c r="G622" s="327"/>
      <c r="H622" s="327"/>
      <c r="I622" s="327"/>
      <c r="J622" s="328"/>
    </row>
    <row r="623" spans="1:10" ht="12.75" customHeight="1">
      <c r="A623" s="352"/>
      <c r="B623" s="353"/>
      <c r="C623" s="353"/>
      <c r="D623" s="353"/>
      <c r="E623" s="353"/>
      <c r="F623" s="353"/>
      <c r="G623" s="353"/>
      <c r="H623" s="353"/>
      <c r="I623" s="353"/>
      <c r="J623" s="349"/>
    </row>
    <row r="624" spans="1:10" ht="12.75" customHeight="1">
      <c r="A624" s="352"/>
      <c r="B624" s="353"/>
      <c r="C624" s="353"/>
      <c r="D624" s="353"/>
      <c r="E624" s="353"/>
      <c r="F624" s="353"/>
      <c r="G624" s="353"/>
      <c r="H624" s="353"/>
      <c r="I624" s="353"/>
      <c r="J624" s="349"/>
    </row>
    <row r="625" spans="1:10" ht="12.75" customHeight="1">
      <c r="A625" s="352"/>
      <c r="B625" s="353"/>
      <c r="C625" s="353"/>
      <c r="D625" s="353"/>
      <c r="E625" s="353"/>
      <c r="F625" s="353"/>
      <c r="G625" s="353"/>
      <c r="H625" s="353"/>
      <c r="I625" s="353"/>
      <c r="J625" s="349"/>
    </row>
    <row r="626" spans="1:10" ht="12.75" customHeight="1">
      <c r="A626" s="352"/>
      <c r="B626" s="353"/>
      <c r="C626" s="353"/>
      <c r="D626" s="353"/>
      <c r="E626" s="353"/>
      <c r="F626" s="353"/>
      <c r="G626" s="353"/>
      <c r="H626" s="353"/>
      <c r="I626" s="353"/>
      <c r="J626" s="349"/>
    </row>
    <row r="627" spans="1:10" ht="12.75" customHeight="1">
      <c r="A627" s="352"/>
      <c r="B627" s="353"/>
      <c r="C627" s="353"/>
      <c r="D627" s="353"/>
      <c r="E627" s="353"/>
      <c r="F627" s="353"/>
      <c r="G627" s="353"/>
      <c r="H627" s="353"/>
      <c r="I627" s="353"/>
      <c r="J627" s="349"/>
    </row>
    <row r="628" spans="1:10" ht="12.75" customHeight="1">
      <c r="A628" s="352"/>
      <c r="B628" s="353"/>
      <c r="C628" s="353"/>
      <c r="D628" s="353"/>
      <c r="E628" s="353"/>
      <c r="F628" s="353"/>
      <c r="G628" s="353"/>
      <c r="H628" s="353"/>
      <c r="I628" s="353"/>
      <c r="J628" s="349"/>
    </row>
    <row r="629" spans="1:10" ht="12.75" customHeight="1">
      <c r="A629" s="352"/>
      <c r="B629" s="353"/>
      <c r="C629" s="353"/>
      <c r="D629" s="353"/>
      <c r="E629" s="353"/>
      <c r="F629" s="353"/>
      <c r="G629" s="353"/>
      <c r="H629" s="353"/>
      <c r="I629" s="353"/>
      <c r="J629" s="349"/>
    </row>
    <row r="630" spans="1:10" ht="12.75" customHeight="1">
      <c r="A630" s="352"/>
      <c r="B630" s="353"/>
      <c r="C630" s="353"/>
      <c r="D630" s="353"/>
      <c r="E630" s="353"/>
      <c r="F630" s="353"/>
      <c r="G630" s="353"/>
      <c r="H630" s="353"/>
      <c r="I630" s="353"/>
      <c r="J630" s="349"/>
    </row>
    <row r="631" spans="1:10" ht="12.75" customHeight="1">
      <c r="A631" s="352"/>
      <c r="B631" s="353"/>
      <c r="C631" s="353"/>
      <c r="D631" s="353"/>
      <c r="E631" s="353"/>
      <c r="F631" s="353"/>
      <c r="G631" s="353"/>
      <c r="H631" s="353"/>
      <c r="I631" s="353"/>
      <c r="J631" s="349"/>
    </row>
    <row r="632" spans="1:10" ht="12.75" customHeight="1">
      <c r="A632" s="352"/>
      <c r="B632" s="353"/>
      <c r="C632" s="353"/>
      <c r="D632" s="353"/>
      <c r="E632" s="353"/>
      <c r="F632" s="353"/>
      <c r="G632" s="353"/>
      <c r="H632" s="353"/>
      <c r="I632" s="353"/>
      <c r="J632" s="349"/>
    </row>
    <row r="633" spans="1:10" ht="12.75" customHeight="1">
      <c r="A633" s="352"/>
      <c r="B633" s="353"/>
      <c r="C633" s="353"/>
      <c r="D633" s="353"/>
      <c r="E633" s="353"/>
      <c r="F633" s="353"/>
      <c r="G633" s="353"/>
      <c r="H633" s="353"/>
      <c r="I633" s="353"/>
      <c r="J633" s="349"/>
    </row>
    <row r="634" spans="1:10" ht="12.75" customHeight="1">
      <c r="A634" s="352"/>
      <c r="B634" s="353"/>
      <c r="C634" s="353"/>
      <c r="D634" s="353"/>
      <c r="E634" s="353"/>
      <c r="F634" s="353"/>
      <c r="G634" s="353"/>
      <c r="H634" s="353"/>
      <c r="I634" s="353"/>
      <c r="J634" s="349"/>
    </row>
    <row r="635" spans="1:10" ht="12.75" customHeight="1">
      <c r="A635" s="352"/>
      <c r="B635" s="353"/>
      <c r="C635" s="353"/>
      <c r="D635" s="353"/>
      <c r="E635" s="353"/>
      <c r="F635" s="353"/>
      <c r="G635" s="353"/>
      <c r="H635" s="353"/>
      <c r="I635" s="353"/>
      <c r="J635" s="349"/>
    </row>
    <row r="636" spans="1:10" ht="12.75" customHeight="1">
      <c r="A636" s="352"/>
      <c r="B636" s="353"/>
      <c r="C636" s="353"/>
      <c r="D636" s="353"/>
      <c r="E636" s="353"/>
      <c r="F636" s="353"/>
      <c r="G636" s="353"/>
      <c r="H636" s="353"/>
      <c r="I636" s="353"/>
      <c r="J636" s="349"/>
    </row>
    <row r="637" spans="1:10" ht="12.75" customHeight="1">
      <c r="A637" s="352"/>
      <c r="B637" s="353"/>
      <c r="C637" s="353"/>
      <c r="D637" s="353"/>
      <c r="E637" s="353"/>
      <c r="F637" s="353"/>
      <c r="G637" s="353"/>
      <c r="H637" s="353"/>
      <c r="I637" s="353"/>
      <c r="J637" s="349"/>
    </row>
    <row r="638" spans="1:10" ht="12.75" customHeight="1">
      <c r="A638" s="352"/>
      <c r="B638" s="353"/>
      <c r="C638" s="353"/>
      <c r="D638" s="353"/>
      <c r="E638" s="353"/>
      <c r="F638" s="353"/>
      <c r="G638" s="353"/>
      <c r="H638" s="353"/>
      <c r="I638" s="353"/>
      <c r="J638" s="349"/>
    </row>
    <row r="639" spans="1:10" ht="12.75" customHeight="1">
      <c r="A639" s="352"/>
      <c r="B639" s="353"/>
      <c r="C639" s="353"/>
      <c r="D639" s="353"/>
      <c r="E639" s="353"/>
      <c r="F639" s="353"/>
      <c r="G639" s="353"/>
      <c r="H639" s="353"/>
      <c r="I639" s="353"/>
      <c r="J639" s="349"/>
    </row>
    <row r="640" spans="1:10" ht="12.75" customHeight="1">
      <c r="A640" s="352"/>
      <c r="B640" s="353"/>
      <c r="C640" s="353"/>
      <c r="D640" s="353"/>
      <c r="E640" s="353"/>
      <c r="F640" s="353"/>
      <c r="G640" s="353"/>
      <c r="H640" s="353"/>
      <c r="I640" s="353"/>
      <c r="J640" s="349"/>
    </row>
    <row r="641" spans="1:10" ht="12.75" customHeight="1">
      <c r="A641" s="352"/>
      <c r="B641" s="353"/>
      <c r="C641" s="353"/>
      <c r="D641" s="353"/>
      <c r="E641" s="353"/>
      <c r="F641" s="353"/>
      <c r="G641" s="353"/>
      <c r="H641" s="353"/>
      <c r="I641" s="353"/>
      <c r="J641" s="349"/>
    </row>
    <row r="642" spans="1:10" ht="12.75" customHeight="1">
      <c r="A642" s="352"/>
      <c r="B642" s="353"/>
      <c r="C642" s="353"/>
      <c r="D642" s="353"/>
      <c r="E642" s="353"/>
      <c r="F642" s="353"/>
      <c r="G642" s="353"/>
      <c r="H642" s="353"/>
      <c r="I642" s="353"/>
      <c r="J642" s="349"/>
    </row>
    <row r="643" spans="1:10" ht="12.75" customHeight="1">
      <c r="A643" s="352"/>
      <c r="B643" s="353"/>
      <c r="C643" s="353"/>
      <c r="D643" s="353"/>
      <c r="E643" s="353"/>
      <c r="F643" s="353"/>
      <c r="G643" s="353"/>
      <c r="H643" s="353"/>
      <c r="I643" s="353"/>
      <c r="J643" s="349"/>
    </row>
    <row r="644" spans="1:10" ht="12.75" customHeight="1">
      <c r="A644" s="352"/>
      <c r="B644" s="353"/>
      <c r="C644" s="353"/>
      <c r="D644" s="353"/>
      <c r="E644" s="353"/>
      <c r="F644" s="353"/>
      <c r="G644" s="353"/>
      <c r="H644" s="353"/>
      <c r="I644" s="353"/>
      <c r="J644" s="349"/>
    </row>
    <row r="645" spans="1:10" ht="12.75" customHeight="1">
      <c r="A645" s="352"/>
      <c r="B645" s="353"/>
      <c r="C645" s="353"/>
      <c r="D645" s="353"/>
      <c r="E645" s="353"/>
      <c r="F645" s="353"/>
      <c r="G645" s="353"/>
      <c r="H645" s="353"/>
      <c r="I645" s="353"/>
      <c r="J645" s="349"/>
    </row>
    <row r="646" spans="1:10" ht="12.75" customHeight="1">
      <c r="A646" s="352"/>
      <c r="B646" s="353"/>
      <c r="C646" s="353"/>
      <c r="D646" s="353"/>
      <c r="E646" s="353"/>
      <c r="F646" s="353"/>
      <c r="G646" s="353"/>
      <c r="H646" s="353"/>
      <c r="I646" s="353"/>
      <c r="J646" s="349"/>
    </row>
    <row r="647" spans="1:10" ht="12.75" customHeight="1">
      <c r="A647" s="352"/>
      <c r="B647" s="353"/>
      <c r="C647" s="353"/>
      <c r="D647" s="353"/>
      <c r="E647" s="353"/>
      <c r="F647" s="353"/>
      <c r="G647" s="353"/>
      <c r="H647" s="353"/>
      <c r="I647" s="353"/>
      <c r="J647" s="349"/>
    </row>
    <row r="648" spans="1:10" ht="12.75" customHeight="1">
      <c r="A648" s="352"/>
      <c r="B648" s="353"/>
      <c r="C648" s="353"/>
      <c r="D648" s="353"/>
      <c r="E648" s="353"/>
      <c r="F648" s="353"/>
      <c r="G648" s="353"/>
      <c r="H648" s="353"/>
      <c r="I648" s="353"/>
      <c r="J648" s="349"/>
    </row>
    <row r="649" spans="1:10" ht="12.75" customHeight="1">
      <c r="A649" s="352"/>
      <c r="B649" s="353"/>
      <c r="C649" s="353"/>
      <c r="D649" s="353"/>
      <c r="E649" s="353"/>
      <c r="F649" s="353"/>
      <c r="G649" s="353"/>
      <c r="H649" s="353"/>
      <c r="I649" s="353"/>
      <c r="J649" s="349"/>
    </row>
    <row r="650" spans="1:10" ht="12.75" customHeight="1">
      <c r="A650" s="352"/>
      <c r="B650" s="353"/>
      <c r="C650" s="353"/>
      <c r="D650" s="353"/>
      <c r="E650" s="353"/>
      <c r="F650" s="353"/>
      <c r="G650" s="353"/>
      <c r="H650" s="353"/>
      <c r="I650" s="353"/>
      <c r="J650" s="349"/>
    </row>
    <row r="651" spans="1:10" ht="12.75" customHeight="1">
      <c r="A651" s="352"/>
      <c r="B651" s="353"/>
      <c r="C651" s="353"/>
      <c r="D651" s="353"/>
      <c r="E651" s="353"/>
      <c r="F651" s="353"/>
      <c r="G651" s="353"/>
      <c r="H651" s="353"/>
      <c r="I651" s="353"/>
      <c r="J651" s="349"/>
    </row>
    <row r="652" spans="1:10" ht="12.75" customHeight="1">
      <c r="A652" s="354"/>
      <c r="B652" s="330"/>
      <c r="C652" s="330"/>
      <c r="D652" s="330"/>
      <c r="E652" s="330"/>
      <c r="F652" s="330"/>
      <c r="G652" s="330"/>
      <c r="H652" s="330"/>
      <c r="I652" s="330"/>
      <c r="J652" s="331"/>
    </row>
    <row r="653" spans="1:10" ht="12.75" customHeight="1">
      <c r="A653" s="165"/>
      <c r="B653" s="165"/>
      <c r="C653" s="165"/>
      <c r="D653" s="165"/>
      <c r="E653" s="165"/>
      <c r="F653" s="165"/>
      <c r="G653" s="165"/>
      <c r="H653" s="165"/>
      <c r="I653" s="165"/>
      <c r="J653" s="165"/>
    </row>
    <row r="654" spans="1:10" ht="12.75" customHeight="1">
      <c r="A654" s="321" t="s">
        <v>65</v>
      </c>
      <c r="B654" s="322"/>
      <c r="C654" s="322"/>
      <c r="D654" s="322"/>
      <c r="E654" s="322"/>
      <c r="F654" s="322"/>
      <c r="G654" s="322"/>
      <c r="H654" s="323">
        <f>'[1]CONTACT INFORMATION'!$A$24</f>
        <v>0</v>
      </c>
      <c r="I654" s="322"/>
      <c r="J654" s="324"/>
    </row>
    <row r="655" spans="1:10" ht="12.75" customHeight="1">
      <c r="A655" s="160"/>
      <c r="B655" s="160"/>
      <c r="C655" s="160"/>
      <c r="D655" s="160"/>
      <c r="E655" s="160"/>
      <c r="F655" s="160"/>
      <c r="G655" s="160"/>
      <c r="H655" s="160"/>
      <c r="I655" s="160"/>
      <c r="J655" s="160"/>
    </row>
    <row r="656" spans="1:10" ht="12.75" customHeight="1">
      <c r="A656" s="325" t="s">
        <v>991</v>
      </c>
      <c r="B656" s="322"/>
      <c r="C656" s="322"/>
      <c r="D656" s="322"/>
      <c r="E656" s="322"/>
      <c r="F656" s="322"/>
      <c r="G656" s="322"/>
      <c r="H656" s="322"/>
      <c r="I656" s="322"/>
      <c r="J656" s="324"/>
    </row>
    <row r="657" spans="1:10" ht="12.75" customHeight="1">
      <c r="A657" s="326" t="s">
        <v>140</v>
      </c>
      <c r="B657" s="327"/>
      <c r="C657" s="327"/>
      <c r="D657" s="328"/>
      <c r="E657" s="357"/>
      <c r="F657" s="327"/>
      <c r="G657" s="327"/>
      <c r="H657" s="327"/>
      <c r="I657" s="327"/>
      <c r="J657" s="328"/>
    </row>
    <row r="658" spans="1:10" ht="12.75" customHeight="1">
      <c r="A658" s="329" t="s">
        <v>163</v>
      </c>
      <c r="B658" s="330"/>
      <c r="C658" s="330"/>
      <c r="D658" s="331"/>
      <c r="E658" s="354"/>
      <c r="F658" s="330"/>
      <c r="G658" s="330"/>
      <c r="H658" s="330"/>
      <c r="I658" s="330"/>
      <c r="J658" s="331"/>
    </row>
    <row r="659" spans="1:10" ht="12.75" customHeight="1">
      <c r="A659" s="332" t="s">
        <v>164</v>
      </c>
      <c r="B659" s="322"/>
      <c r="C659" s="322"/>
      <c r="D659" s="324"/>
      <c r="E659" s="360"/>
      <c r="F659" s="322"/>
      <c r="G659" s="322"/>
      <c r="H659" s="322"/>
      <c r="I659" s="322"/>
      <c r="J659" s="324"/>
    </row>
    <row r="660" spans="1:10" ht="12.75" customHeight="1">
      <c r="A660" s="161"/>
      <c r="B660" s="162"/>
      <c r="C660" s="162"/>
      <c r="D660" s="162"/>
      <c r="E660" s="334" t="s">
        <v>143</v>
      </c>
      <c r="F660" s="330"/>
      <c r="G660" s="334" t="s">
        <v>144</v>
      </c>
      <c r="H660" s="330"/>
      <c r="I660" s="335" t="s">
        <v>145</v>
      </c>
      <c r="J660" s="331"/>
    </row>
    <row r="661" spans="1:10" ht="12.75" customHeight="1">
      <c r="A661" s="336" t="s">
        <v>146</v>
      </c>
      <c r="B661" s="322"/>
      <c r="C661" s="322"/>
      <c r="D661" s="324"/>
      <c r="E661" s="337"/>
      <c r="F661" s="324"/>
      <c r="G661" s="337"/>
      <c r="H661" s="324"/>
      <c r="I661" s="338"/>
      <c r="J661" s="324"/>
    </row>
    <row r="662" spans="1:10" ht="12.75" customHeight="1">
      <c r="A662" s="339" t="s">
        <v>147</v>
      </c>
      <c r="B662" s="322"/>
      <c r="C662" s="322"/>
      <c r="D662" s="324"/>
      <c r="E662" s="340"/>
      <c r="F662" s="324"/>
      <c r="G662" s="341"/>
      <c r="H662" s="324"/>
      <c r="I662" s="342"/>
      <c r="J662" s="324"/>
    </row>
    <row r="663" spans="1:10" ht="12.75" customHeight="1">
      <c r="A663" s="336" t="s">
        <v>148</v>
      </c>
      <c r="B663" s="322"/>
      <c r="C663" s="322"/>
      <c r="D663" s="324"/>
      <c r="E663" s="337"/>
      <c r="F663" s="324"/>
      <c r="G663" s="337"/>
      <c r="H663" s="324"/>
      <c r="I663" s="338"/>
      <c r="J663" s="324"/>
    </row>
    <row r="664" spans="1:10" ht="12.75" customHeight="1">
      <c r="A664" s="339" t="s">
        <v>149</v>
      </c>
      <c r="B664" s="322"/>
      <c r="C664" s="322"/>
      <c r="D664" s="324"/>
      <c r="E664" s="340"/>
      <c r="F664" s="324"/>
      <c r="G664" s="341"/>
      <c r="H664" s="324"/>
      <c r="I664" s="342"/>
      <c r="J664" s="324"/>
    </row>
    <row r="665" spans="1:10" ht="12.75" customHeight="1">
      <c r="A665" s="336" t="s">
        <v>150</v>
      </c>
      <c r="B665" s="322"/>
      <c r="C665" s="322"/>
      <c r="D665" s="324"/>
      <c r="E665" s="337"/>
      <c r="F665" s="324"/>
      <c r="G665" s="337"/>
      <c r="H665" s="324"/>
      <c r="I665" s="338"/>
      <c r="J665" s="324"/>
    </row>
    <row r="666" spans="1:10" ht="12.75" customHeight="1">
      <c r="A666" s="339" t="s">
        <v>151</v>
      </c>
      <c r="B666" s="322"/>
      <c r="C666" s="322"/>
      <c r="D666" s="324"/>
      <c r="E666" s="340"/>
      <c r="F666" s="324"/>
      <c r="G666" s="341"/>
      <c r="H666" s="324"/>
      <c r="I666" s="342"/>
      <c r="J666" s="324"/>
    </row>
    <row r="667" spans="1:10" ht="12.75" customHeight="1">
      <c r="A667" s="336" t="s">
        <v>152</v>
      </c>
      <c r="B667" s="322"/>
      <c r="C667" s="322"/>
      <c r="D667" s="324"/>
      <c r="E667" s="344"/>
      <c r="F667" s="324"/>
      <c r="G667" s="344"/>
      <c r="H667" s="324"/>
      <c r="I667" s="345"/>
      <c r="J667" s="324"/>
    </row>
    <row r="668" spans="1:10" ht="12.75" customHeight="1">
      <c r="A668" s="343"/>
      <c r="B668" s="322"/>
      <c r="C668" s="322"/>
      <c r="D668" s="324"/>
      <c r="E668" s="340"/>
      <c r="F668" s="324"/>
      <c r="G668" s="341"/>
      <c r="H668" s="324"/>
      <c r="I668" s="341"/>
      <c r="J668" s="324"/>
    </row>
    <row r="669" spans="1:10" ht="12.75" customHeight="1">
      <c r="A669" s="343"/>
      <c r="B669" s="322"/>
      <c r="C669" s="322"/>
      <c r="D669" s="324"/>
      <c r="E669" s="340"/>
      <c r="F669" s="324"/>
      <c r="G669" s="341"/>
      <c r="H669" s="324"/>
      <c r="I669" s="341"/>
      <c r="J669" s="324"/>
    </row>
    <row r="670" spans="1:10" ht="12.75" customHeight="1">
      <c r="A670" s="343"/>
      <c r="B670" s="322"/>
      <c r="C670" s="322"/>
      <c r="D670" s="324"/>
      <c r="E670" s="340"/>
      <c r="F670" s="324"/>
      <c r="G670" s="341"/>
      <c r="H670" s="324"/>
      <c r="I670" s="341"/>
      <c r="J670" s="324"/>
    </row>
    <row r="671" spans="1:10" ht="12.75" customHeight="1">
      <c r="A671" s="355" t="s">
        <v>153</v>
      </c>
      <c r="B671" s="322"/>
      <c r="C671" s="322"/>
      <c r="D671" s="324"/>
      <c r="E671" s="356">
        <f>SUM(E661:E670)</f>
        <v>0</v>
      </c>
      <c r="F671" s="324"/>
      <c r="G671" s="356">
        <f>SUM(G661:G670)</f>
        <v>0</v>
      </c>
      <c r="H671" s="324"/>
      <c r="I671" s="356">
        <f>SUM(I661:I670)</f>
        <v>0</v>
      </c>
      <c r="J671" s="324"/>
    </row>
    <row r="672" spans="1:10" ht="12.75" customHeight="1">
      <c r="A672" s="346" t="s">
        <v>154</v>
      </c>
      <c r="B672" s="327"/>
      <c r="C672" s="327"/>
      <c r="D672" s="327"/>
      <c r="E672" s="327"/>
      <c r="F672" s="327"/>
      <c r="G672" s="327"/>
      <c r="H672" s="327"/>
      <c r="I672" s="327"/>
      <c r="J672" s="328"/>
    </row>
    <row r="673" spans="1:10" ht="12.75" customHeight="1">
      <c r="A673" s="347" t="s">
        <v>155</v>
      </c>
      <c r="B673" s="348"/>
      <c r="C673" s="348"/>
      <c r="D673" s="348"/>
      <c r="E673" s="348"/>
      <c r="F673" s="348"/>
      <c r="G673" s="348"/>
      <c r="H673" s="348"/>
      <c r="I673" s="348"/>
      <c r="J673" s="349"/>
    </row>
    <row r="674" spans="1:10" ht="12.75" customHeight="1">
      <c r="A674" s="347" t="s">
        <v>156</v>
      </c>
      <c r="B674" s="348"/>
      <c r="C674" s="348"/>
      <c r="D674" s="348"/>
      <c r="E674" s="348"/>
      <c r="F674" s="348"/>
      <c r="G674" s="348"/>
      <c r="H674" s="348"/>
      <c r="I674" s="348"/>
      <c r="J674" s="349"/>
    </row>
    <row r="675" spans="1:10" ht="12.75" customHeight="1">
      <c r="A675" s="350" t="s">
        <v>157</v>
      </c>
      <c r="B675" s="330"/>
      <c r="C675" s="330"/>
      <c r="D675" s="330"/>
      <c r="E675" s="330"/>
      <c r="F675" s="330"/>
      <c r="G675" s="330"/>
      <c r="H675" s="330"/>
      <c r="I675" s="330"/>
      <c r="J675" s="331"/>
    </row>
    <row r="676" spans="1:10" ht="12.75" customHeight="1">
      <c r="A676" s="361"/>
      <c r="B676" s="327"/>
      <c r="C676" s="327"/>
      <c r="D676" s="327"/>
      <c r="E676" s="327"/>
      <c r="F676" s="327"/>
      <c r="G676" s="327"/>
      <c r="H676" s="327"/>
      <c r="I676" s="327"/>
      <c r="J676" s="328"/>
    </row>
    <row r="677" spans="1:10" ht="12.75" customHeight="1">
      <c r="A677" s="352"/>
      <c r="B677" s="353"/>
      <c r="C677" s="353"/>
      <c r="D677" s="353"/>
      <c r="E677" s="353"/>
      <c r="F677" s="353"/>
      <c r="G677" s="353"/>
      <c r="H677" s="353"/>
      <c r="I677" s="353"/>
      <c r="J677" s="349"/>
    </row>
    <row r="678" spans="1:10" ht="12.75" customHeight="1">
      <c r="A678" s="352"/>
      <c r="B678" s="353"/>
      <c r="C678" s="353"/>
      <c r="D678" s="353"/>
      <c r="E678" s="353"/>
      <c r="F678" s="353"/>
      <c r="G678" s="353"/>
      <c r="H678" s="353"/>
      <c r="I678" s="353"/>
      <c r="J678" s="349"/>
    </row>
    <row r="679" spans="1:10" ht="12.75" customHeight="1">
      <c r="A679" s="352"/>
      <c r="B679" s="353"/>
      <c r="C679" s="353"/>
      <c r="D679" s="353"/>
      <c r="E679" s="353"/>
      <c r="F679" s="353"/>
      <c r="G679" s="353"/>
      <c r="H679" s="353"/>
      <c r="I679" s="353"/>
      <c r="J679" s="349"/>
    </row>
    <row r="680" spans="1:10" ht="12.75" customHeight="1">
      <c r="A680" s="352"/>
      <c r="B680" s="353"/>
      <c r="C680" s="353"/>
      <c r="D680" s="353"/>
      <c r="E680" s="353"/>
      <c r="F680" s="353"/>
      <c r="G680" s="353"/>
      <c r="H680" s="353"/>
      <c r="I680" s="353"/>
      <c r="J680" s="349"/>
    </row>
    <row r="681" spans="1:10" ht="12.75" customHeight="1">
      <c r="A681" s="352"/>
      <c r="B681" s="353"/>
      <c r="C681" s="353"/>
      <c r="D681" s="353"/>
      <c r="E681" s="353"/>
      <c r="F681" s="353"/>
      <c r="G681" s="353"/>
      <c r="H681" s="353"/>
      <c r="I681" s="353"/>
      <c r="J681" s="349"/>
    </row>
    <row r="682" spans="1:10" ht="12.75" customHeight="1">
      <c r="A682" s="352"/>
      <c r="B682" s="353"/>
      <c r="C682" s="353"/>
      <c r="D682" s="353"/>
      <c r="E682" s="353"/>
      <c r="F682" s="353"/>
      <c r="G682" s="353"/>
      <c r="H682" s="353"/>
      <c r="I682" s="353"/>
      <c r="J682" s="349"/>
    </row>
    <row r="683" spans="1:10" ht="12.75" customHeight="1">
      <c r="A683" s="352"/>
      <c r="B683" s="353"/>
      <c r="C683" s="353"/>
      <c r="D683" s="353"/>
      <c r="E683" s="353"/>
      <c r="F683" s="353"/>
      <c r="G683" s="353"/>
      <c r="H683" s="353"/>
      <c r="I683" s="353"/>
      <c r="J683" s="349"/>
    </row>
    <row r="684" spans="1:10" ht="12.75" customHeight="1">
      <c r="A684" s="352"/>
      <c r="B684" s="353"/>
      <c r="C684" s="353"/>
      <c r="D684" s="353"/>
      <c r="E684" s="353"/>
      <c r="F684" s="353"/>
      <c r="G684" s="353"/>
      <c r="H684" s="353"/>
      <c r="I684" s="353"/>
      <c r="J684" s="349"/>
    </row>
    <row r="685" spans="1:10" ht="12.75" customHeight="1">
      <c r="A685" s="352"/>
      <c r="B685" s="353"/>
      <c r="C685" s="353"/>
      <c r="D685" s="353"/>
      <c r="E685" s="353"/>
      <c r="F685" s="353"/>
      <c r="G685" s="353"/>
      <c r="H685" s="353"/>
      <c r="I685" s="353"/>
      <c r="J685" s="349"/>
    </row>
    <row r="686" spans="1:10" ht="12.75" customHeight="1">
      <c r="A686" s="352"/>
      <c r="B686" s="353"/>
      <c r="C686" s="353"/>
      <c r="D686" s="353"/>
      <c r="E686" s="353"/>
      <c r="F686" s="353"/>
      <c r="G686" s="353"/>
      <c r="H686" s="353"/>
      <c r="I686" s="353"/>
      <c r="J686" s="349"/>
    </row>
    <row r="687" spans="1:10" ht="12.75" customHeight="1">
      <c r="A687" s="352"/>
      <c r="B687" s="353"/>
      <c r="C687" s="353"/>
      <c r="D687" s="353"/>
      <c r="E687" s="353"/>
      <c r="F687" s="353"/>
      <c r="G687" s="353"/>
      <c r="H687" s="353"/>
      <c r="I687" s="353"/>
      <c r="J687" s="349"/>
    </row>
    <row r="688" spans="1:10" ht="12.75" customHeight="1">
      <c r="A688" s="352"/>
      <c r="B688" s="353"/>
      <c r="C688" s="353"/>
      <c r="D688" s="353"/>
      <c r="E688" s="353"/>
      <c r="F688" s="353"/>
      <c r="G688" s="353"/>
      <c r="H688" s="353"/>
      <c r="I688" s="353"/>
      <c r="J688" s="349"/>
    </row>
    <row r="689" spans="1:10" ht="12.75" customHeight="1">
      <c r="A689" s="352"/>
      <c r="B689" s="353"/>
      <c r="C689" s="353"/>
      <c r="D689" s="353"/>
      <c r="E689" s="353"/>
      <c r="F689" s="353"/>
      <c r="G689" s="353"/>
      <c r="H689" s="353"/>
      <c r="I689" s="353"/>
      <c r="J689" s="349"/>
    </row>
    <row r="690" spans="1:10" ht="12.75" customHeight="1">
      <c r="A690" s="352"/>
      <c r="B690" s="353"/>
      <c r="C690" s="353"/>
      <c r="D690" s="353"/>
      <c r="E690" s="353"/>
      <c r="F690" s="353"/>
      <c r="G690" s="353"/>
      <c r="H690" s="353"/>
      <c r="I690" s="353"/>
      <c r="J690" s="349"/>
    </row>
    <row r="691" spans="1:10" ht="12.75" customHeight="1">
      <c r="A691" s="352"/>
      <c r="B691" s="353"/>
      <c r="C691" s="353"/>
      <c r="D691" s="353"/>
      <c r="E691" s="353"/>
      <c r="F691" s="353"/>
      <c r="G691" s="353"/>
      <c r="H691" s="353"/>
      <c r="I691" s="353"/>
      <c r="J691" s="349"/>
    </row>
    <row r="692" spans="1:10" ht="12.75" customHeight="1">
      <c r="A692" s="352"/>
      <c r="B692" s="353"/>
      <c r="C692" s="353"/>
      <c r="D692" s="353"/>
      <c r="E692" s="353"/>
      <c r="F692" s="353"/>
      <c r="G692" s="353"/>
      <c r="H692" s="353"/>
      <c r="I692" s="353"/>
      <c r="J692" s="349"/>
    </row>
    <row r="693" spans="1:10" ht="12.75" customHeight="1">
      <c r="A693" s="352"/>
      <c r="B693" s="353"/>
      <c r="C693" s="353"/>
      <c r="D693" s="353"/>
      <c r="E693" s="353"/>
      <c r="F693" s="353"/>
      <c r="G693" s="353"/>
      <c r="H693" s="353"/>
      <c r="I693" s="353"/>
      <c r="J693" s="349"/>
    </row>
    <row r="694" spans="1:10" ht="12.75" customHeight="1">
      <c r="A694" s="352"/>
      <c r="B694" s="353"/>
      <c r="C694" s="353"/>
      <c r="D694" s="353"/>
      <c r="E694" s="353"/>
      <c r="F694" s="353"/>
      <c r="G694" s="353"/>
      <c r="H694" s="353"/>
      <c r="I694" s="353"/>
      <c r="J694" s="349"/>
    </row>
    <row r="695" spans="1:10" ht="12.75" customHeight="1">
      <c r="A695" s="352"/>
      <c r="B695" s="353"/>
      <c r="C695" s="353"/>
      <c r="D695" s="353"/>
      <c r="E695" s="353"/>
      <c r="F695" s="353"/>
      <c r="G695" s="353"/>
      <c r="H695" s="353"/>
      <c r="I695" s="353"/>
      <c r="J695" s="349"/>
    </row>
    <row r="696" spans="1:10" ht="12.75" customHeight="1">
      <c r="A696" s="352"/>
      <c r="B696" s="353"/>
      <c r="C696" s="353"/>
      <c r="D696" s="353"/>
      <c r="E696" s="353"/>
      <c r="F696" s="353"/>
      <c r="G696" s="353"/>
      <c r="H696" s="353"/>
      <c r="I696" s="353"/>
      <c r="J696" s="349"/>
    </row>
    <row r="697" spans="1:10" ht="12.75" customHeight="1">
      <c r="A697" s="352"/>
      <c r="B697" s="353"/>
      <c r="C697" s="353"/>
      <c r="D697" s="353"/>
      <c r="E697" s="353"/>
      <c r="F697" s="353"/>
      <c r="G697" s="353"/>
      <c r="H697" s="353"/>
      <c r="I697" s="353"/>
      <c r="J697" s="349"/>
    </row>
    <row r="698" spans="1:10" ht="12.75" customHeight="1">
      <c r="A698" s="352"/>
      <c r="B698" s="353"/>
      <c r="C698" s="353"/>
      <c r="D698" s="353"/>
      <c r="E698" s="353"/>
      <c r="F698" s="353"/>
      <c r="G698" s="353"/>
      <c r="H698" s="353"/>
      <c r="I698" s="353"/>
      <c r="J698" s="349"/>
    </row>
    <row r="699" spans="1:10" ht="12.75" customHeight="1">
      <c r="A699" s="352"/>
      <c r="B699" s="353"/>
      <c r="C699" s="353"/>
      <c r="D699" s="353"/>
      <c r="E699" s="353"/>
      <c r="F699" s="353"/>
      <c r="G699" s="353"/>
      <c r="H699" s="353"/>
      <c r="I699" s="353"/>
      <c r="J699" s="349"/>
    </row>
    <row r="700" spans="1:10" ht="12.75" customHeight="1">
      <c r="A700" s="352"/>
      <c r="B700" s="353"/>
      <c r="C700" s="353"/>
      <c r="D700" s="353"/>
      <c r="E700" s="353"/>
      <c r="F700" s="353"/>
      <c r="G700" s="353"/>
      <c r="H700" s="353"/>
      <c r="I700" s="353"/>
      <c r="J700" s="349"/>
    </row>
    <row r="701" spans="1:10" ht="12.75" customHeight="1">
      <c r="A701" s="352"/>
      <c r="B701" s="353"/>
      <c r="C701" s="353"/>
      <c r="D701" s="353"/>
      <c r="E701" s="353"/>
      <c r="F701" s="353"/>
      <c r="G701" s="353"/>
      <c r="H701" s="353"/>
      <c r="I701" s="353"/>
      <c r="J701" s="349"/>
    </row>
    <row r="702" spans="1:10" ht="12.75" customHeight="1">
      <c r="A702" s="352"/>
      <c r="B702" s="353"/>
      <c r="C702" s="353"/>
      <c r="D702" s="353"/>
      <c r="E702" s="353"/>
      <c r="F702" s="353"/>
      <c r="G702" s="353"/>
      <c r="H702" s="353"/>
      <c r="I702" s="353"/>
      <c r="J702" s="349"/>
    </row>
    <row r="703" spans="1:10" ht="12.75" customHeight="1">
      <c r="A703" s="352"/>
      <c r="B703" s="353"/>
      <c r="C703" s="353"/>
      <c r="D703" s="353"/>
      <c r="E703" s="353"/>
      <c r="F703" s="353"/>
      <c r="G703" s="353"/>
      <c r="H703" s="353"/>
      <c r="I703" s="353"/>
      <c r="J703" s="349"/>
    </row>
    <row r="704" spans="1:10" ht="12.75" customHeight="1">
      <c r="A704" s="352"/>
      <c r="B704" s="353"/>
      <c r="C704" s="353"/>
      <c r="D704" s="353"/>
      <c r="E704" s="353"/>
      <c r="F704" s="353"/>
      <c r="G704" s="353"/>
      <c r="H704" s="353"/>
      <c r="I704" s="353"/>
      <c r="J704" s="349"/>
    </row>
    <row r="705" spans="1:10" ht="12.75" customHeight="1">
      <c r="A705" s="352"/>
      <c r="B705" s="353"/>
      <c r="C705" s="353"/>
      <c r="D705" s="353"/>
      <c r="E705" s="353"/>
      <c r="F705" s="353"/>
      <c r="G705" s="353"/>
      <c r="H705" s="353"/>
      <c r="I705" s="353"/>
      <c r="J705" s="349"/>
    </row>
    <row r="706" spans="1:10" ht="12.75" customHeight="1">
      <c r="A706" s="354"/>
      <c r="B706" s="330"/>
      <c r="C706" s="330"/>
      <c r="D706" s="330"/>
      <c r="E706" s="330"/>
      <c r="F706" s="330"/>
      <c r="G706" s="330"/>
      <c r="H706" s="330"/>
      <c r="I706" s="330"/>
      <c r="J706" s="331"/>
    </row>
    <row r="707" spans="1:10" ht="12.75" customHeight="1">
      <c r="A707" s="164"/>
      <c r="B707" s="164"/>
      <c r="C707" s="164"/>
      <c r="D707" s="164"/>
      <c r="E707" s="164"/>
      <c r="F707" s="164"/>
      <c r="G707" s="164"/>
      <c r="H707" s="164"/>
      <c r="I707" s="164"/>
      <c r="J707" s="164"/>
    </row>
    <row r="708" spans="1:10" ht="12.75" customHeight="1">
      <c r="A708" s="321" t="s">
        <v>65</v>
      </c>
      <c r="B708" s="322"/>
      <c r="C708" s="322"/>
      <c r="D708" s="322"/>
      <c r="E708" s="322"/>
      <c r="F708" s="322"/>
      <c r="G708" s="322"/>
      <c r="H708" s="323">
        <f>'[1]CONTACT INFORMATION'!$A$24</f>
        <v>0</v>
      </c>
      <c r="I708" s="322"/>
      <c r="J708" s="324"/>
    </row>
    <row r="709" spans="1:10" ht="12.75" customHeight="1">
      <c r="A709" s="160"/>
      <c r="B709" s="160"/>
      <c r="C709" s="160"/>
      <c r="D709" s="160"/>
      <c r="E709" s="160"/>
      <c r="F709" s="160"/>
      <c r="G709" s="160"/>
      <c r="H709" s="160"/>
      <c r="I709" s="160"/>
      <c r="J709" s="160"/>
    </row>
    <row r="710" spans="1:10" ht="12.75" customHeight="1">
      <c r="A710" s="325" t="s">
        <v>992</v>
      </c>
      <c r="B710" s="322"/>
      <c r="C710" s="322"/>
      <c r="D710" s="322"/>
      <c r="E710" s="322"/>
      <c r="F710" s="322"/>
      <c r="G710" s="322"/>
      <c r="H710" s="322"/>
      <c r="I710" s="322"/>
      <c r="J710" s="324"/>
    </row>
    <row r="711" spans="1:10" ht="12.75" customHeight="1">
      <c r="A711" s="326" t="s">
        <v>140</v>
      </c>
      <c r="B711" s="327"/>
      <c r="C711" s="327"/>
      <c r="D711" s="328"/>
      <c r="E711" s="357"/>
      <c r="F711" s="327"/>
      <c r="G711" s="327"/>
      <c r="H711" s="327"/>
      <c r="I711" s="327"/>
      <c r="J711" s="328"/>
    </row>
    <row r="712" spans="1:10" ht="12.75" customHeight="1">
      <c r="A712" s="329" t="s">
        <v>163</v>
      </c>
      <c r="B712" s="330"/>
      <c r="C712" s="330"/>
      <c r="D712" s="331"/>
      <c r="E712" s="354"/>
      <c r="F712" s="330"/>
      <c r="G712" s="330"/>
      <c r="H712" s="330"/>
      <c r="I712" s="330"/>
      <c r="J712" s="331"/>
    </row>
    <row r="713" spans="1:10" ht="12.75" customHeight="1">
      <c r="A713" s="332" t="s">
        <v>164</v>
      </c>
      <c r="B713" s="322"/>
      <c r="C713" s="322"/>
      <c r="D713" s="324"/>
      <c r="E713" s="360"/>
      <c r="F713" s="322"/>
      <c r="G713" s="322"/>
      <c r="H713" s="322"/>
      <c r="I713" s="322"/>
      <c r="J713" s="324"/>
    </row>
    <row r="714" spans="1:10" ht="12.75" customHeight="1">
      <c r="A714" s="161"/>
      <c r="B714" s="162"/>
      <c r="C714" s="162"/>
      <c r="D714" s="162"/>
      <c r="E714" s="334" t="s">
        <v>143</v>
      </c>
      <c r="F714" s="330"/>
      <c r="G714" s="334" t="s">
        <v>144</v>
      </c>
      <c r="H714" s="330"/>
      <c r="I714" s="335" t="s">
        <v>145</v>
      </c>
      <c r="J714" s="331"/>
    </row>
    <row r="715" spans="1:10" ht="12.75" customHeight="1">
      <c r="A715" s="336" t="s">
        <v>146</v>
      </c>
      <c r="B715" s="322"/>
      <c r="C715" s="322"/>
      <c r="D715" s="324"/>
      <c r="E715" s="337"/>
      <c r="F715" s="324"/>
      <c r="G715" s="337"/>
      <c r="H715" s="324"/>
      <c r="I715" s="338"/>
      <c r="J715" s="324"/>
    </row>
    <row r="716" spans="1:10" ht="12.75" customHeight="1">
      <c r="A716" s="339" t="s">
        <v>147</v>
      </c>
      <c r="B716" s="322"/>
      <c r="C716" s="322"/>
      <c r="D716" s="324"/>
      <c r="E716" s="340"/>
      <c r="F716" s="324"/>
      <c r="G716" s="341"/>
      <c r="H716" s="324"/>
      <c r="I716" s="342"/>
      <c r="J716" s="324"/>
    </row>
    <row r="717" spans="1:10" ht="12.75" customHeight="1">
      <c r="A717" s="336" t="s">
        <v>148</v>
      </c>
      <c r="B717" s="322"/>
      <c r="C717" s="322"/>
      <c r="D717" s="324"/>
      <c r="E717" s="337"/>
      <c r="F717" s="324"/>
      <c r="G717" s="337"/>
      <c r="H717" s="324"/>
      <c r="I717" s="338"/>
      <c r="J717" s="324"/>
    </row>
    <row r="718" spans="1:10" ht="12.75" customHeight="1">
      <c r="A718" s="339" t="s">
        <v>149</v>
      </c>
      <c r="B718" s="322"/>
      <c r="C718" s="322"/>
      <c r="D718" s="324"/>
      <c r="E718" s="340"/>
      <c r="F718" s="324"/>
      <c r="G718" s="341"/>
      <c r="H718" s="324"/>
      <c r="I718" s="342"/>
      <c r="J718" s="324"/>
    </row>
    <row r="719" spans="1:10" ht="12.75" customHeight="1">
      <c r="A719" s="336" t="s">
        <v>150</v>
      </c>
      <c r="B719" s="322"/>
      <c r="C719" s="322"/>
      <c r="D719" s="324"/>
      <c r="E719" s="337"/>
      <c r="F719" s="324"/>
      <c r="G719" s="337"/>
      <c r="H719" s="324"/>
      <c r="I719" s="338"/>
      <c r="J719" s="324"/>
    </row>
    <row r="720" spans="1:10" ht="12.75" customHeight="1">
      <c r="A720" s="339" t="s">
        <v>151</v>
      </c>
      <c r="B720" s="322"/>
      <c r="C720" s="322"/>
      <c r="D720" s="324"/>
      <c r="E720" s="340"/>
      <c r="F720" s="324"/>
      <c r="G720" s="341"/>
      <c r="H720" s="324"/>
      <c r="I720" s="342"/>
      <c r="J720" s="324"/>
    </row>
    <row r="721" spans="1:10" ht="12.75" customHeight="1">
      <c r="A721" s="336" t="s">
        <v>152</v>
      </c>
      <c r="B721" s="322"/>
      <c r="C721" s="322"/>
      <c r="D721" s="324"/>
      <c r="E721" s="344"/>
      <c r="F721" s="324"/>
      <c r="G721" s="344"/>
      <c r="H721" s="324"/>
      <c r="I721" s="345"/>
      <c r="J721" s="324"/>
    </row>
    <row r="722" spans="1:10" ht="12.75" customHeight="1">
      <c r="A722" s="343"/>
      <c r="B722" s="322"/>
      <c r="C722" s="322"/>
      <c r="D722" s="324"/>
      <c r="E722" s="340"/>
      <c r="F722" s="324"/>
      <c r="G722" s="341"/>
      <c r="H722" s="324"/>
      <c r="I722" s="341"/>
      <c r="J722" s="324"/>
    </row>
    <row r="723" spans="1:10" ht="12.75" customHeight="1">
      <c r="A723" s="343"/>
      <c r="B723" s="322"/>
      <c r="C723" s="322"/>
      <c r="D723" s="324"/>
      <c r="E723" s="340"/>
      <c r="F723" s="324"/>
      <c r="G723" s="341"/>
      <c r="H723" s="324"/>
      <c r="I723" s="341"/>
      <c r="J723" s="324"/>
    </row>
    <row r="724" spans="1:10" ht="12.75" customHeight="1">
      <c r="A724" s="343"/>
      <c r="B724" s="322"/>
      <c r="C724" s="322"/>
      <c r="D724" s="324"/>
      <c r="E724" s="340"/>
      <c r="F724" s="324"/>
      <c r="G724" s="341"/>
      <c r="H724" s="324"/>
      <c r="I724" s="341"/>
      <c r="J724" s="324"/>
    </row>
    <row r="725" spans="1:10" ht="12.75" customHeight="1">
      <c r="A725" s="355" t="s">
        <v>153</v>
      </c>
      <c r="B725" s="322"/>
      <c r="C725" s="322"/>
      <c r="D725" s="324"/>
      <c r="E725" s="356">
        <f>SUM(E715:E724)</f>
        <v>0</v>
      </c>
      <c r="F725" s="324"/>
      <c r="G725" s="356">
        <f>SUM(G715:G724)</f>
        <v>0</v>
      </c>
      <c r="H725" s="324"/>
      <c r="I725" s="356">
        <f>SUM(I715:I724)</f>
        <v>0</v>
      </c>
      <c r="J725" s="324"/>
    </row>
    <row r="726" spans="1:10" ht="12.75" customHeight="1">
      <c r="A726" s="346" t="s">
        <v>154</v>
      </c>
      <c r="B726" s="327"/>
      <c r="C726" s="327"/>
      <c r="D726" s="327"/>
      <c r="E726" s="327"/>
      <c r="F726" s="327"/>
      <c r="G726" s="327"/>
      <c r="H726" s="327"/>
      <c r="I726" s="327"/>
      <c r="J726" s="328"/>
    </row>
    <row r="727" spans="1:10" ht="12.75" customHeight="1">
      <c r="A727" s="347" t="s">
        <v>155</v>
      </c>
      <c r="B727" s="348"/>
      <c r="C727" s="348"/>
      <c r="D727" s="348"/>
      <c r="E727" s="348"/>
      <c r="F727" s="348"/>
      <c r="G727" s="348"/>
      <c r="H727" s="348"/>
      <c r="I727" s="348"/>
      <c r="J727" s="349"/>
    </row>
    <row r="728" spans="1:10" ht="12.75" customHeight="1">
      <c r="A728" s="347" t="s">
        <v>156</v>
      </c>
      <c r="B728" s="348"/>
      <c r="C728" s="348"/>
      <c r="D728" s="348"/>
      <c r="E728" s="348"/>
      <c r="F728" s="348"/>
      <c r="G728" s="348"/>
      <c r="H728" s="348"/>
      <c r="I728" s="348"/>
      <c r="J728" s="349"/>
    </row>
    <row r="729" spans="1:10" ht="12.75" customHeight="1">
      <c r="A729" s="350" t="s">
        <v>157</v>
      </c>
      <c r="B729" s="330"/>
      <c r="C729" s="330"/>
      <c r="D729" s="330"/>
      <c r="E729" s="330"/>
      <c r="F729" s="330"/>
      <c r="G729" s="330"/>
      <c r="H729" s="330"/>
      <c r="I729" s="330"/>
      <c r="J729" s="331"/>
    </row>
    <row r="730" spans="1:10" ht="12.75" customHeight="1">
      <c r="A730" s="361"/>
      <c r="B730" s="327"/>
      <c r="C730" s="327"/>
      <c r="D730" s="327"/>
      <c r="E730" s="327"/>
      <c r="F730" s="327"/>
      <c r="G730" s="327"/>
      <c r="H730" s="327"/>
      <c r="I730" s="327"/>
      <c r="J730" s="328"/>
    </row>
    <row r="731" spans="1:10" ht="12.75" customHeight="1">
      <c r="A731" s="352"/>
      <c r="B731" s="353"/>
      <c r="C731" s="353"/>
      <c r="D731" s="353"/>
      <c r="E731" s="353"/>
      <c r="F731" s="353"/>
      <c r="G731" s="353"/>
      <c r="H731" s="353"/>
      <c r="I731" s="353"/>
      <c r="J731" s="349"/>
    </row>
    <row r="732" spans="1:10" ht="12.75" customHeight="1">
      <c r="A732" s="352"/>
      <c r="B732" s="353"/>
      <c r="C732" s="353"/>
      <c r="D732" s="353"/>
      <c r="E732" s="353"/>
      <c r="F732" s="353"/>
      <c r="G732" s="353"/>
      <c r="H732" s="353"/>
      <c r="I732" s="353"/>
      <c r="J732" s="349"/>
    </row>
    <row r="733" spans="1:10" ht="12.75" customHeight="1">
      <c r="A733" s="352"/>
      <c r="B733" s="353"/>
      <c r="C733" s="353"/>
      <c r="D733" s="353"/>
      <c r="E733" s="353"/>
      <c r="F733" s="353"/>
      <c r="G733" s="353"/>
      <c r="H733" s="353"/>
      <c r="I733" s="353"/>
      <c r="J733" s="349"/>
    </row>
    <row r="734" spans="1:10" ht="12.75" customHeight="1">
      <c r="A734" s="352"/>
      <c r="B734" s="353"/>
      <c r="C734" s="353"/>
      <c r="D734" s="353"/>
      <c r="E734" s="353"/>
      <c r="F734" s="353"/>
      <c r="G734" s="353"/>
      <c r="H734" s="353"/>
      <c r="I734" s="353"/>
      <c r="J734" s="349"/>
    </row>
    <row r="735" spans="1:10" ht="12.75" customHeight="1">
      <c r="A735" s="352"/>
      <c r="B735" s="353"/>
      <c r="C735" s="353"/>
      <c r="D735" s="353"/>
      <c r="E735" s="353"/>
      <c r="F735" s="353"/>
      <c r="G735" s="353"/>
      <c r="H735" s="353"/>
      <c r="I735" s="353"/>
      <c r="J735" s="349"/>
    </row>
    <row r="736" spans="1:10" ht="12.75" customHeight="1">
      <c r="A736" s="352"/>
      <c r="B736" s="353"/>
      <c r="C736" s="353"/>
      <c r="D736" s="353"/>
      <c r="E736" s="353"/>
      <c r="F736" s="353"/>
      <c r="G736" s="353"/>
      <c r="H736" s="353"/>
      <c r="I736" s="353"/>
      <c r="J736" s="349"/>
    </row>
    <row r="737" spans="1:10" ht="12.75" customHeight="1">
      <c r="A737" s="352"/>
      <c r="B737" s="353"/>
      <c r="C737" s="353"/>
      <c r="D737" s="353"/>
      <c r="E737" s="353"/>
      <c r="F737" s="353"/>
      <c r="G737" s="353"/>
      <c r="H737" s="353"/>
      <c r="I737" s="353"/>
      <c r="J737" s="349"/>
    </row>
    <row r="738" spans="1:10" ht="12.75" customHeight="1">
      <c r="A738" s="352"/>
      <c r="B738" s="353"/>
      <c r="C738" s="353"/>
      <c r="D738" s="353"/>
      <c r="E738" s="353"/>
      <c r="F738" s="353"/>
      <c r="G738" s="353"/>
      <c r="H738" s="353"/>
      <c r="I738" s="353"/>
      <c r="J738" s="349"/>
    </row>
    <row r="739" spans="1:10" ht="12.75" customHeight="1">
      <c r="A739" s="352"/>
      <c r="B739" s="353"/>
      <c r="C739" s="353"/>
      <c r="D739" s="353"/>
      <c r="E739" s="353"/>
      <c r="F739" s="353"/>
      <c r="G739" s="353"/>
      <c r="H739" s="353"/>
      <c r="I739" s="353"/>
      <c r="J739" s="349"/>
    </row>
    <row r="740" spans="1:10" ht="12.75" customHeight="1">
      <c r="A740" s="352"/>
      <c r="B740" s="353"/>
      <c r="C740" s="353"/>
      <c r="D740" s="353"/>
      <c r="E740" s="353"/>
      <c r="F740" s="353"/>
      <c r="G740" s="353"/>
      <c r="H740" s="353"/>
      <c r="I740" s="353"/>
      <c r="J740" s="349"/>
    </row>
    <row r="741" spans="1:10" ht="12.75" customHeight="1">
      <c r="A741" s="352"/>
      <c r="B741" s="353"/>
      <c r="C741" s="353"/>
      <c r="D741" s="353"/>
      <c r="E741" s="353"/>
      <c r="F741" s="353"/>
      <c r="G741" s="353"/>
      <c r="H741" s="353"/>
      <c r="I741" s="353"/>
      <c r="J741" s="349"/>
    </row>
    <row r="742" spans="1:10" ht="12.75" customHeight="1">
      <c r="A742" s="352"/>
      <c r="B742" s="353"/>
      <c r="C742" s="353"/>
      <c r="D742" s="353"/>
      <c r="E742" s="353"/>
      <c r="F742" s="353"/>
      <c r="G742" s="353"/>
      <c r="H742" s="353"/>
      <c r="I742" s="353"/>
      <c r="J742" s="349"/>
    </row>
    <row r="743" spans="1:10" ht="12.75" customHeight="1">
      <c r="A743" s="352"/>
      <c r="B743" s="353"/>
      <c r="C743" s="353"/>
      <c r="D743" s="353"/>
      <c r="E743" s="353"/>
      <c r="F743" s="353"/>
      <c r="G743" s="353"/>
      <c r="H743" s="353"/>
      <c r="I743" s="353"/>
      <c r="J743" s="349"/>
    </row>
    <row r="744" spans="1:10" ht="12.75" customHeight="1">
      <c r="A744" s="352"/>
      <c r="B744" s="353"/>
      <c r="C744" s="353"/>
      <c r="D744" s="353"/>
      <c r="E744" s="353"/>
      <c r="F744" s="353"/>
      <c r="G744" s="353"/>
      <c r="H744" s="353"/>
      <c r="I744" s="353"/>
      <c r="J744" s="349"/>
    </row>
    <row r="745" spans="1:10" ht="12.75" customHeight="1">
      <c r="A745" s="352"/>
      <c r="B745" s="353"/>
      <c r="C745" s="353"/>
      <c r="D745" s="353"/>
      <c r="E745" s="353"/>
      <c r="F745" s="353"/>
      <c r="G745" s="353"/>
      <c r="H745" s="353"/>
      <c r="I745" s="353"/>
      <c r="J745" s="349"/>
    </row>
    <row r="746" spans="1:10" ht="12.75" customHeight="1">
      <c r="A746" s="352"/>
      <c r="B746" s="353"/>
      <c r="C746" s="353"/>
      <c r="D746" s="353"/>
      <c r="E746" s="353"/>
      <c r="F746" s="353"/>
      <c r="G746" s="353"/>
      <c r="H746" s="353"/>
      <c r="I746" s="353"/>
      <c r="J746" s="349"/>
    </row>
    <row r="747" spans="1:10" ht="12.75" customHeight="1">
      <c r="A747" s="352"/>
      <c r="B747" s="353"/>
      <c r="C747" s="353"/>
      <c r="D747" s="353"/>
      <c r="E747" s="353"/>
      <c r="F747" s="353"/>
      <c r="G747" s="353"/>
      <c r="H747" s="353"/>
      <c r="I747" s="353"/>
      <c r="J747" s="349"/>
    </row>
    <row r="748" spans="1:10" ht="12.75" customHeight="1">
      <c r="A748" s="352"/>
      <c r="B748" s="353"/>
      <c r="C748" s="353"/>
      <c r="D748" s="353"/>
      <c r="E748" s="353"/>
      <c r="F748" s="353"/>
      <c r="G748" s="353"/>
      <c r="H748" s="353"/>
      <c r="I748" s="353"/>
      <c r="J748" s="349"/>
    </row>
    <row r="749" spans="1:10" ht="12.75" customHeight="1">
      <c r="A749" s="352"/>
      <c r="B749" s="353"/>
      <c r="C749" s="353"/>
      <c r="D749" s="353"/>
      <c r="E749" s="353"/>
      <c r="F749" s="353"/>
      <c r="G749" s="353"/>
      <c r="H749" s="353"/>
      <c r="I749" s="353"/>
      <c r="J749" s="349"/>
    </row>
    <row r="750" spans="1:10" ht="12.75" customHeight="1">
      <c r="A750" s="352"/>
      <c r="B750" s="353"/>
      <c r="C750" s="353"/>
      <c r="D750" s="353"/>
      <c r="E750" s="353"/>
      <c r="F750" s="353"/>
      <c r="G750" s="353"/>
      <c r="H750" s="353"/>
      <c r="I750" s="353"/>
      <c r="J750" s="349"/>
    </row>
    <row r="751" spans="1:10" ht="12.75" customHeight="1">
      <c r="A751" s="352"/>
      <c r="B751" s="353"/>
      <c r="C751" s="353"/>
      <c r="D751" s="353"/>
      <c r="E751" s="353"/>
      <c r="F751" s="353"/>
      <c r="G751" s="353"/>
      <c r="H751" s="353"/>
      <c r="I751" s="353"/>
      <c r="J751" s="349"/>
    </row>
    <row r="752" spans="1:10" ht="12.75" customHeight="1">
      <c r="A752" s="352"/>
      <c r="B752" s="353"/>
      <c r="C752" s="353"/>
      <c r="D752" s="353"/>
      <c r="E752" s="353"/>
      <c r="F752" s="353"/>
      <c r="G752" s="353"/>
      <c r="H752" s="353"/>
      <c r="I752" s="353"/>
      <c r="J752" s="349"/>
    </row>
    <row r="753" spans="1:10" ht="12.75" customHeight="1">
      <c r="A753" s="352"/>
      <c r="B753" s="353"/>
      <c r="C753" s="353"/>
      <c r="D753" s="353"/>
      <c r="E753" s="353"/>
      <c r="F753" s="353"/>
      <c r="G753" s="353"/>
      <c r="H753" s="353"/>
      <c r="I753" s="353"/>
      <c r="J753" s="349"/>
    </row>
    <row r="754" spans="1:10" ht="12.75" customHeight="1">
      <c r="A754" s="352"/>
      <c r="B754" s="353"/>
      <c r="C754" s="353"/>
      <c r="D754" s="353"/>
      <c r="E754" s="353"/>
      <c r="F754" s="353"/>
      <c r="G754" s="353"/>
      <c r="H754" s="353"/>
      <c r="I754" s="353"/>
      <c r="J754" s="349"/>
    </row>
    <row r="755" spans="1:10" ht="12.75" customHeight="1">
      <c r="A755" s="352"/>
      <c r="B755" s="353"/>
      <c r="C755" s="353"/>
      <c r="D755" s="353"/>
      <c r="E755" s="353"/>
      <c r="F755" s="353"/>
      <c r="G755" s="353"/>
      <c r="H755" s="353"/>
      <c r="I755" s="353"/>
      <c r="J755" s="349"/>
    </row>
    <row r="756" spans="1:10" ht="12.75" customHeight="1">
      <c r="A756" s="352"/>
      <c r="B756" s="353"/>
      <c r="C756" s="353"/>
      <c r="D756" s="353"/>
      <c r="E756" s="353"/>
      <c r="F756" s="353"/>
      <c r="G756" s="353"/>
      <c r="H756" s="353"/>
      <c r="I756" s="353"/>
      <c r="J756" s="349"/>
    </row>
    <row r="757" spans="1:10" ht="12.75" customHeight="1">
      <c r="A757" s="352"/>
      <c r="B757" s="353"/>
      <c r="C757" s="353"/>
      <c r="D757" s="353"/>
      <c r="E757" s="353"/>
      <c r="F757" s="353"/>
      <c r="G757" s="353"/>
      <c r="H757" s="353"/>
      <c r="I757" s="353"/>
      <c r="J757" s="349"/>
    </row>
    <row r="758" spans="1:10" ht="12.75" customHeight="1">
      <c r="A758" s="352"/>
      <c r="B758" s="353"/>
      <c r="C758" s="353"/>
      <c r="D758" s="353"/>
      <c r="E758" s="353"/>
      <c r="F758" s="353"/>
      <c r="G758" s="353"/>
      <c r="H758" s="353"/>
      <c r="I758" s="353"/>
      <c r="J758" s="349"/>
    </row>
    <row r="759" spans="1:10" ht="12.75" customHeight="1">
      <c r="A759" s="352"/>
      <c r="B759" s="353"/>
      <c r="C759" s="353"/>
      <c r="D759" s="353"/>
      <c r="E759" s="353"/>
      <c r="F759" s="353"/>
      <c r="G759" s="353"/>
      <c r="H759" s="353"/>
      <c r="I759" s="353"/>
      <c r="J759" s="349"/>
    </row>
    <row r="760" spans="1:10" ht="12.75" customHeight="1">
      <c r="A760" s="354"/>
      <c r="B760" s="330"/>
      <c r="C760" s="330"/>
      <c r="D760" s="330"/>
      <c r="E760" s="330"/>
      <c r="F760" s="330"/>
      <c r="G760" s="330"/>
      <c r="H760" s="330"/>
      <c r="I760" s="330"/>
      <c r="J760" s="331"/>
    </row>
    <row r="761" spans="1:10" ht="12.75" customHeight="1"/>
    <row r="762" spans="1:10" ht="12.75" customHeight="1">
      <c r="A762" s="321" t="s">
        <v>65</v>
      </c>
      <c r="B762" s="322"/>
      <c r="C762" s="322"/>
      <c r="D762" s="322"/>
      <c r="E762" s="322"/>
      <c r="F762" s="322"/>
      <c r="G762" s="322"/>
      <c r="H762" s="323">
        <f>'[1]CONTACT INFORMATION'!$A$24</f>
        <v>0</v>
      </c>
      <c r="I762" s="322"/>
      <c r="J762" s="324"/>
    </row>
    <row r="763" spans="1:10" ht="12.75" customHeight="1">
      <c r="A763" s="160"/>
      <c r="B763" s="160"/>
      <c r="C763" s="160"/>
      <c r="D763" s="160"/>
      <c r="E763" s="160"/>
      <c r="F763" s="160"/>
      <c r="G763" s="160"/>
      <c r="H763" s="160"/>
      <c r="I763" s="160"/>
      <c r="J763" s="160"/>
    </row>
    <row r="764" spans="1:10" ht="12.75" customHeight="1">
      <c r="A764" s="325" t="s">
        <v>993</v>
      </c>
      <c r="B764" s="322"/>
      <c r="C764" s="322"/>
      <c r="D764" s="322"/>
      <c r="E764" s="322"/>
      <c r="F764" s="322"/>
      <c r="G764" s="322"/>
      <c r="H764" s="322"/>
      <c r="I764" s="322"/>
      <c r="J764" s="324"/>
    </row>
    <row r="765" spans="1:10" ht="12.75" customHeight="1">
      <c r="A765" s="326" t="s">
        <v>140</v>
      </c>
      <c r="B765" s="327"/>
      <c r="C765" s="327"/>
      <c r="D765" s="328"/>
      <c r="E765" s="357"/>
      <c r="F765" s="327"/>
      <c r="G765" s="327"/>
      <c r="H765" s="327"/>
      <c r="I765" s="327"/>
      <c r="J765" s="328"/>
    </row>
    <row r="766" spans="1:10" ht="12.75" customHeight="1">
      <c r="A766" s="329" t="s">
        <v>163</v>
      </c>
      <c r="B766" s="330"/>
      <c r="C766" s="330"/>
      <c r="D766" s="331"/>
      <c r="E766" s="354"/>
      <c r="F766" s="330"/>
      <c r="G766" s="330"/>
      <c r="H766" s="330"/>
      <c r="I766" s="330"/>
      <c r="J766" s="331"/>
    </row>
    <row r="767" spans="1:10" ht="12.75" customHeight="1">
      <c r="A767" s="332" t="s">
        <v>164</v>
      </c>
      <c r="B767" s="322"/>
      <c r="C767" s="322"/>
      <c r="D767" s="324"/>
      <c r="E767" s="360"/>
      <c r="F767" s="322"/>
      <c r="G767" s="322"/>
      <c r="H767" s="322"/>
      <c r="I767" s="322"/>
      <c r="J767" s="324"/>
    </row>
    <row r="768" spans="1:10" ht="12.75" customHeight="1">
      <c r="A768" s="161"/>
      <c r="B768" s="162"/>
      <c r="C768" s="162"/>
      <c r="D768" s="162"/>
      <c r="E768" s="334" t="s">
        <v>143</v>
      </c>
      <c r="F768" s="330"/>
      <c r="G768" s="334" t="s">
        <v>144</v>
      </c>
      <c r="H768" s="330"/>
      <c r="I768" s="335" t="s">
        <v>145</v>
      </c>
      <c r="J768" s="331"/>
    </row>
    <row r="769" spans="1:10" ht="12.75" customHeight="1">
      <c r="A769" s="336" t="s">
        <v>146</v>
      </c>
      <c r="B769" s="322"/>
      <c r="C769" s="322"/>
      <c r="D769" s="324"/>
      <c r="E769" s="337"/>
      <c r="F769" s="324"/>
      <c r="G769" s="337"/>
      <c r="H769" s="324"/>
      <c r="I769" s="338"/>
      <c r="J769" s="324"/>
    </row>
    <row r="770" spans="1:10" ht="12.75" customHeight="1">
      <c r="A770" s="339" t="s">
        <v>147</v>
      </c>
      <c r="B770" s="322"/>
      <c r="C770" s="322"/>
      <c r="D770" s="324"/>
      <c r="E770" s="340"/>
      <c r="F770" s="324"/>
      <c r="G770" s="341"/>
      <c r="H770" s="324"/>
      <c r="I770" s="342"/>
      <c r="J770" s="324"/>
    </row>
    <row r="771" spans="1:10" ht="12.75" customHeight="1">
      <c r="A771" s="336" t="s">
        <v>148</v>
      </c>
      <c r="B771" s="322"/>
      <c r="C771" s="322"/>
      <c r="D771" s="324"/>
      <c r="E771" s="337"/>
      <c r="F771" s="324"/>
      <c r="G771" s="337"/>
      <c r="H771" s="324"/>
      <c r="I771" s="338"/>
      <c r="J771" s="324"/>
    </row>
    <row r="772" spans="1:10" ht="12.75" customHeight="1">
      <c r="A772" s="339" t="s">
        <v>149</v>
      </c>
      <c r="B772" s="322"/>
      <c r="C772" s="322"/>
      <c r="D772" s="324"/>
      <c r="E772" s="340"/>
      <c r="F772" s="324"/>
      <c r="G772" s="341"/>
      <c r="H772" s="324"/>
      <c r="I772" s="342"/>
      <c r="J772" s="324"/>
    </row>
    <row r="773" spans="1:10" ht="12.75" customHeight="1">
      <c r="A773" s="336" t="s">
        <v>150</v>
      </c>
      <c r="B773" s="322"/>
      <c r="C773" s="322"/>
      <c r="D773" s="324"/>
      <c r="E773" s="337"/>
      <c r="F773" s="324"/>
      <c r="G773" s="337"/>
      <c r="H773" s="324"/>
      <c r="I773" s="338"/>
      <c r="J773" s="324"/>
    </row>
    <row r="774" spans="1:10" ht="12.75" customHeight="1">
      <c r="A774" s="339" t="s">
        <v>151</v>
      </c>
      <c r="B774" s="322"/>
      <c r="C774" s="322"/>
      <c r="D774" s="324"/>
      <c r="E774" s="340"/>
      <c r="F774" s="324"/>
      <c r="G774" s="341"/>
      <c r="H774" s="324"/>
      <c r="I774" s="342"/>
      <c r="J774" s="324"/>
    </row>
    <row r="775" spans="1:10" ht="12.75" customHeight="1">
      <c r="A775" s="336" t="s">
        <v>152</v>
      </c>
      <c r="B775" s="322"/>
      <c r="C775" s="322"/>
      <c r="D775" s="324"/>
      <c r="E775" s="344"/>
      <c r="F775" s="324"/>
      <c r="G775" s="344"/>
      <c r="H775" s="324"/>
      <c r="I775" s="345"/>
      <c r="J775" s="324"/>
    </row>
    <row r="776" spans="1:10" ht="12.75" customHeight="1">
      <c r="A776" s="343"/>
      <c r="B776" s="322"/>
      <c r="C776" s="322"/>
      <c r="D776" s="324"/>
      <c r="E776" s="340"/>
      <c r="F776" s="324"/>
      <c r="G776" s="341"/>
      <c r="H776" s="324"/>
      <c r="I776" s="341"/>
      <c r="J776" s="324"/>
    </row>
    <row r="777" spans="1:10" ht="12.75" customHeight="1">
      <c r="A777" s="343"/>
      <c r="B777" s="322"/>
      <c r="C777" s="322"/>
      <c r="D777" s="324"/>
      <c r="E777" s="340"/>
      <c r="F777" s="324"/>
      <c r="G777" s="341"/>
      <c r="H777" s="324"/>
      <c r="I777" s="341"/>
      <c r="J777" s="324"/>
    </row>
    <row r="778" spans="1:10" ht="12.75" customHeight="1">
      <c r="A778" s="343"/>
      <c r="B778" s="322"/>
      <c r="C778" s="322"/>
      <c r="D778" s="324"/>
      <c r="E778" s="340"/>
      <c r="F778" s="324"/>
      <c r="G778" s="341"/>
      <c r="H778" s="324"/>
      <c r="I778" s="341"/>
      <c r="J778" s="324"/>
    </row>
    <row r="779" spans="1:10" ht="12.75" customHeight="1">
      <c r="A779" s="355" t="s">
        <v>153</v>
      </c>
      <c r="B779" s="322"/>
      <c r="C779" s="322"/>
      <c r="D779" s="324"/>
      <c r="E779" s="356">
        <f>SUM(E769:E778)</f>
        <v>0</v>
      </c>
      <c r="F779" s="324"/>
      <c r="G779" s="356">
        <f>SUM(G769:G778)</f>
        <v>0</v>
      </c>
      <c r="H779" s="324"/>
      <c r="I779" s="356">
        <f>SUM(I769:I778)</f>
        <v>0</v>
      </c>
      <c r="J779" s="324"/>
    </row>
    <row r="780" spans="1:10" ht="12.75" customHeight="1">
      <c r="A780" s="346" t="s">
        <v>154</v>
      </c>
      <c r="B780" s="327"/>
      <c r="C780" s="327"/>
      <c r="D780" s="327"/>
      <c r="E780" s="327"/>
      <c r="F780" s="327"/>
      <c r="G780" s="327"/>
      <c r="H780" s="327"/>
      <c r="I780" s="327"/>
      <c r="J780" s="328"/>
    </row>
    <row r="781" spans="1:10" ht="12.75" customHeight="1">
      <c r="A781" s="347" t="s">
        <v>155</v>
      </c>
      <c r="B781" s="348"/>
      <c r="C781" s="348"/>
      <c r="D781" s="348"/>
      <c r="E781" s="348"/>
      <c r="F781" s="348"/>
      <c r="G781" s="348"/>
      <c r="H781" s="348"/>
      <c r="I781" s="348"/>
      <c r="J781" s="349"/>
    </row>
    <row r="782" spans="1:10" ht="12.75" customHeight="1">
      <c r="A782" s="347" t="s">
        <v>156</v>
      </c>
      <c r="B782" s="348"/>
      <c r="C782" s="348"/>
      <c r="D782" s="348"/>
      <c r="E782" s="348"/>
      <c r="F782" s="348"/>
      <c r="G782" s="348"/>
      <c r="H782" s="348"/>
      <c r="I782" s="348"/>
      <c r="J782" s="349"/>
    </row>
    <row r="783" spans="1:10" ht="12.75" customHeight="1">
      <c r="A783" s="350" t="s">
        <v>157</v>
      </c>
      <c r="B783" s="330"/>
      <c r="C783" s="330"/>
      <c r="D783" s="330"/>
      <c r="E783" s="330"/>
      <c r="F783" s="330"/>
      <c r="G783" s="330"/>
      <c r="H783" s="330"/>
      <c r="I783" s="330"/>
      <c r="J783" s="331"/>
    </row>
    <row r="784" spans="1:10" ht="12.75" customHeight="1">
      <c r="A784" s="361"/>
      <c r="B784" s="327"/>
      <c r="C784" s="327"/>
      <c r="D784" s="327"/>
      <c r="E784" s="327"/>
      <c r="F784" s="327"/>
      <c r="G784" s="327"/>
      <c r="H784" s="327"/>
      <c r="I784" s="327"/>
      <c r="J784" s="328"/>
    </row>
    <row r="785" spans="1:10" ht="12.75" customHeight="1">
      <c r="A785" s="352"/>
      <c r="B785" s="353"/>
      <c r="C785" s="353"/>
      <c r="D785" s="353"/>
      <c r="E785" s="353"/>
      <c r="F785" s="353"/>
      <c r="G785" s="353"/>
      <c r="H785" s="353"/>
      <c r="I785" s="353"/>
      <c r="J785" s="349"/>
    </row>
    <row r="786" spans="1:10" ht="12.75" customHeight="1">
      <c r="A786" s="352"/>
      <c r="B786" s="353"/>
      <c r="C786" s="353"/>
      <c r="D786" s="353"/>
      <c r="E786" s="353"/>
      <c r="F786" s="353"/>
      <c r="G786" s="353"/>
      <c r="H786" s="353"/>
      <c r="I786" s="353"/>
      <c r="J786" s="349"/>
    </row>
    <row r="787" spans="1:10" ht="12.75" customHeight="1">
      <c r="A787" s="352"/>
      <c r="B787" s="353"/>
      <c r="C787" s="353"/>
      <c r="D787" s="353"/>
      <c r="E787" s="353"/>
      <c r="F787" s="353"/>
      <c r="G787" s="353"/>
      <c r="H787" s="353"/>
      <c r="I787" s="353"/>
      <c r="J787" s="349"/>
    </row>
    <row r="788" spans="1:10" ht="12.75" customHeight="1">
      <c r="A788" s="352"/>
      <c r="B788" s="353"/>
      <c r="C788" s="353"/>
      <c r="D788" s="353"/>
      <c r="E788" s="353"/>
      <c r="F788" s="353"/>
      <c r="G788" s="353"/>
      <c r="H788" s="353"/>
      <c r="I788" s="353"/>
      <c r="J788" s="349"/>
    </row>
    <row r="789" spans="1:10" ht="12.75" customHeight="1">
      <c r="A789" s="352"/>
      <c r="B789" s="353"/>
      <c r="C789" s="353"/>
      <c r="D789" s="353"/>
      <c r="E789" s="353"/>
      <c r="F789" s="353"/>
      <c r="G789" s="353"/>
      <c r="H789" s="353"/>
      <c r="I789" s="353"/>
      <c r="J789" s="349"/>
    </row>
    <row r="790" spans="1:10" ht="12.75" customHeight="1">
      <c r="A790" s="352"/>
      <c r="B790" s="353"/>
      <c r="C790" s="353"/>
      <c r="D790" s="353"/>
      <c r="E790" s="353"/>
      <c r="F790" s="353"/>
      <c r="G790" s="353"/>
      <c r="H790" s="353"/>
      <c r="I790" s="353"/>
      <c r="J790" s="349"/>
    </row>
    <row r="791" spans="1:10" ht="12.75" customHeight="1">
      <c r="A791" s="352"/>
      <c r="B791" s="353"/>
      <c r="C791" s="353"/>
      <c r="D791" s="353"/>
      <c r="E791" s="353"/>
      <c r="F791" s="353"/>
      <c r="G791" s="353"/>
      <c r="H791" s="353"/>
      <c r="I791" s="353"/>
      <c r="J791" s="349"/>
    </row>
    <row r="792" spans="1:10" ht="12.75" customHeight="1">
      <c r="A792" s="352"/>
      <c r="B792" s="353"/>
      <c r="C792" s="353"/>
      <c r="D792" s="353"/>
      <c r="E792" s="353"/>
      <c r="F792" s="353"/>
      <c r="G792" s="353"/>
      <c r="H792" s="353"/>
      <c r="I792" s="353"/>
      <c r="J792" s="349"/>
    </row>
    <row r="793" spans="1:10" ht="12.75" customHeight="1">
      <c r="A793" s="352"/>
      <c r="B793" s="353"/>
      <c r="C793" s="353"/>
      <c r="D793" s="353"/>
      <c r="E793" s="353"/>
      <c r="F793" s="353"/>
      <c r="G793" s="353"/>
      <c r="H793" s="353"/>
      <c r="I793" s="353"/>
      <c r="J793" s="349"/>
    </row>
    <row r="794" spans="1:10" ht="12.75" customHeight="1">
      <c r="A794" s="352"/>
      <c r="B794" s="353"/>
      <c r="C794" s="353"/>
      <c r="D794" s="353"/>
      <c r="E794" s="353"/>
      <c r="F794" s="353"/>
      <c r="G794" s="353"/>
      <c r="H794" s="353"/>
      <c r="I794" s="353"/>
      <c r="J794" s="349"/>
    </row>
    <row r="795" spans="1:10" ht="12.75" customHeight="1">
      <c r="A795" s="352"/>
      <c r="B795" s="353"/>
      <c r="C795" s="353"/>
      <c r="D795" s="353"/>
      <c r="E795" s="353"/>
      <c r="F795" s="353"/>
      <c r="G795" s="353"/>
      <c r="H795" s="353"/>
      <c r="I795" s="353"/>
      <c r="J795" s="349"/>
    </row>
    <row r="796" spans="1:10" ht="12.75" customHeight="1">
      <c r="A796" s="352"/>
      <c r="B796" s="353"/>
      <c r="C796" s="353"/>
      <c r="D796" s="353"/>
      <c r="E796" s="353"/>
      <c r="F796" s="353"/>
      <c r="G796" s="353"/>
      <c r="H796" s="353"/>
      <c r="I796" s="353"/>
      <c r="J796" s="349"/>
    </row>
    <row r="797" spans="1:10" ht="12.75" customHeight="1">
      <c r="A797" s="352"/>
      <c r="B797" s="353"/>
      <c r="C797" s="353"/>
      <c r="D797" s="353"/>
      <c r="E797" s="353"/>
      <c r="F797" s="353"/>
      <c r="G797" s="353"/>
      <c r="H797" s="353"/>
      <c r="I797" s="353"/>
      <c r="J797" s="349"/>
    </row>
    <row r="798" spans="1:10" ht="12.75" customHeight="1">
      <c r="A798" s="352"/>
      <c r="B798" s="353"/>
      <c r="C798" s="353"/>
      <c r="D798" s="353"/>
      <c r="E798" s="353"/>
      <c r="F798" s="353"/>
      <c r="G798" s="353"/>
      <c r="H798" s="353"/>
      <c r="I798" s="353"/>
      <c r="J798" s="349"/>
    </row>
    <row r="799" spans="1:10" ht="12.75" customHeight="1">
      <c r="A799" s="352"/>
      <c r="B799" s="353"/>
      <c r="C799" s="353"/>
      <c r="D799" s="353"/>
      <c r="E799" s="353"/>
      <c r="F799" s="353"/>
      <c r="G799" s="353"/>
      <c r="H799" s="353"/>
      <c r="I799" s="353"/>
      <c r="J799" s="349"/>
    </row>
    <row r="800" spans="1:10" ht="12.75" customHeight="1">
      <c r="A800" s="352"/>
      <c r="B800" s="353"/>
      <c r="C800" s="353"/>
      <c r="D800" s="353"/>
      <c r="E800" s="353"/>
      <c r="F800" s="353"/>
      <c r="G800" s="353"/>
      <c r="H800" s="353"/>
      <c r="I800" s="353"/>
      <c r="J800" s="349"/>
    </row>
    <row r="801" spans="1:10" ht="12.75" customHeight="1">
      <c r="A801" s="352"/>
      <c r="B801" s="353"/>
      <c r="C801" s="353"/>
      <c r="D801" s="353"/>
      <c r="E801" s="353"/>
      <c r="F801" s="353"/>
      <c r="G801" s="353"/>
      <c r="H801" s="353"/>
      <c r="I801" s="353"/>
      <c r="J801" s="349"/>
    </row>
    <row r="802" spans="1:10" ht="12.75" customHeight="1">
      <c r="A802" s="352"/>
      <c r="B802" s="353"/>
      <c r="C802" s="353"/>
      <c r="D802" s="353"/>
      <c r="E802" s="353"/>
      <c r="F802" s="353"/>
      <c r="G802" s="353"/>
      <c r="H802" s="353"/>
      <c r="I802" s="353"/>
      <c r="J802" s="349"/>
    </row>
    <row r="803" spans="1:10" ht="12.75" customHeight="1">
      <c r="A803" s="352"/>
      <c r="B803" s="353"/>
      <c r="C803" s="353"/>
      <c r="D803" s="353"/>
      <c r="E803" s="353"/>
      <c r="F803" s="353"/>
      <c r="G803" s="353"/>
      <c r="H803" s="353"/>
      <c r="I803" s="353"/>
      <c r="J803" s="349"/>
    </row>
    <row r="804" spans="1:10" ht="12.75" customHeight="1">
      <c r="A804" s="352"/>
      <c r="B804" s="353"/>
      <c r="C804" s="353"/>
      <c r="D804" s="353"/>
      <c r="E804" s="353"/>
      <c r="F804" s="353"/>
      <c r="G804" s="353"/>
      <c r="H804" s="353"/>
      <c r="I804" s="353"/>
      <c r="J804" s="349"/>
    </row>
    <row r="805" spans="1:10" ht="12.75" customHeight="1">
      <c r="A805" s="352"/>
      <c r="B805" s="353"/>
      <c r="C805" s="353"/>
      <c r="D805" s="353"/>
      <c r="E805" s="353"/>
      <c r="F805" s="353"/>
      <c r="G805" s="353"/>
      <c r="H805" s="353"/>
      <c r="I805" s="353"/>
      <c r="J805" s="349"/>
    </row>
    <row r="806" spans="1:10" ht="12.75" customHeight="1">
      <c r="A806" s="352"/>
      <c r="B806" s="353"/>
      <c r="C806" s="353"/>
      <c r="D806" s="353"/>
      <c r="E806" s="353"/>
      <c r="F806" s="353"/>
      <c r="G806" s="353"/>
      <c r="H806" s="353"/>
      <c r="I806" s="353"/>
      <c r="J806" s="349"/>
    </row>
    <row r="807" spans="1:10" ht="12.75" customHeight="1">
      <c r="A807" s="352"/>
      <c r="B807" s="353"/>
      <c r="C807" s="353"/>
      <c r="D807" s="353"/>
      <c r="E807" s="353"/>
      <c r="F807" s="353"/>
      <c r="G807" s="353"/>
      <c r="H807" s="353"/>
      <c r="I807" s="353"/>
      <c r="J807" s="349"/>
    </row>
    <row r="808" spans="1:10" ht="12.75" customHeight="1">
      <c r="A808" s="352"/>
      <c r="B808" s="353"/>
      <c r="C808" s="353"/>
      <c r="D808" s="353"/>
      <c r="E808" s="353"/>
      <c r="F808" s="353"/>
      <c r="G808" s="353"/>
      <c r="H808" s="353"/>
      <c r="I808" s="353"/>
      <c r="J808" s="349"/>
    </row>
    <row r="809" spans="1:10" ht="12.75" customHeight="1">
      <c r="A809" s="352"/>
      <c r="B809" s="353"/>
      <c r="C809" s="353"/>
      <c r="D809" s="353"/>
      <c r="E809" s="353"/>
      <c r="F809" s="353"/>
      <c r="G809" s="353"/>
      <c r="H809" s="353"/>
      <c r="I809" s="353"/>
      <c r="J809" s="349"/>
    </row>
    <row r="810" spans="1:10" ht="12.75" customHeight="1">
      <c r="A810" s="352"/>
      <c r="B810" s="353"/>
      <c r="C810" s="353"/>
      <c r="D810" s="353"/>
      <c r="E810" s="353"/>
      <c r="F810" s="353"/>
      <c r="G810" s="353"/>
      <c r="H810" s="353"/>
      <c r="I810" s="353"/>
      <c r="J810" s="349"/>
    </row>
    <row r="811" spans="1:10" ht="12.75" customHeight="1">
      <c r="A811" s="352"/>
      <c r="B811" s="353"/>
      <c r="C811" s="353"/>
      <c r="D811" s="353"/>
      <c r="E811" s="353"/>
      <c r="F811" s="353"/>
      <c r="G811" s="353"/>
      <c r="H811" s="353"/>
      <c r="I811" s="353"/>
      <c r="J811" s="349"/>
    </row>
    <row r="812" spans="1:10" ht="12.75" customHeight="1">
      <c r="A812" s="352"/>
      <c r="B812" s="353"/>
      <c r="C812" s="353"/>
      <c r="D812" s="353"/>
      <c r="E812" s="353"/>
      <c r="F812" s="353"/>
      <c r="G812" s="353"/>
      <c r="H812" s="353"/>
      <c r="I812" s="353"/>
      <c r="J812" s="349"/>
    </row>
    <row r="813" spans="1:10" ht="12.75" customHeight="1">
      <c r="A813" s="352"/>
      <c r="B813" s="353"/>
      <c r="C813" s="353"/>
      <c r="D813" s="353"/>
      <c r="E813" s="353"/>
      <c r="F813" s="353"/>
      <c r="G813" s="353"/>
      <c r="H813" s="353"/>
      <c r="I813" s="353"/>
      <c r="J813" s="349"/>
    </row>
    <row r="814" spans="1:10" ht="12.75" customHeight="1">
      <c r="A814" s="352"/>
      <c r="B814" s="353"/>
      <c r="C814" s="353"/>
      <c r="D814" s="353"/>
      <c r="E814" s="353"/>
      <c r="F814" s="353"/>
      <c r="G814" s="353"/>
      <c r="H814" s="353"/>
      <c r="I814" s="353"/>
      <c r="J814" s="349"/>
    </row>
    <row r="815" spans="1:10" ht="12.75" customHeight="1">
      <c r="A815" s="354"/>
      <c r="B815" s="330"/>
      <c r="C815" s="330"/>
      <c r="D815" s="330"/>
      <c r="E815" s="330"/>
      <c r="F815" s="330"/>
      <c r="G815" s="330"/>
      <c r="H815" s="330"/>
      <c r="I815" s="330"/>
      <c r="J815" s="331"/>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8:D338"/>
    <mergeCell ref="E338:F338"/>
    <mergeCell ref="G338:H338"/>
    <mergeCell ref="I338:J338"/>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E283:F283"/>
    <mergeCell ref="G283:H283"/>
    <mergeCell ref="I283:J283"/>
    <mergeCell ref="A284:D284"/>
    <mergeCell ref="E284:F284"/>
    <mergeCell ref="G284:H284"/>
    <mergeCell ref="I284:J284"/>
    <mergeCell ref="A279:J279"/>
    <mergeCell ref="A280:D280"/>
    <mergeCell ref="E280:J281"/>
    <mergeCell ref="A281:D281"/>
    <mergeCell ref="A282:D282"/>
    <mergeCell ref="E282:J282"/>
    <mergeCell ref="A240:J240"/>
    <mergeCell ref="A241:J241"/>
    <mergeCell ref="A242:J242"/>
    <mergeCell ref="A243:J243"/>
    <mergeCell ref="A244:J275"/>
    <mergeCell ref="A277:G277"/>
    <mergeCell ref="H277:J277"/>
    <mergeCell ref="A238:D238"/>
    <mergeCell ref="E238:F238"/>
    <mergeCell ref="G238:H238"/>
    <mergeCell ref="I238:J238"/>
    <mergeCell ref="A239:D239"/>
    <mergeCell ref="E239:F239"/>
    <mergeCell ref="G239:H239"/>
    <mergeCell ref="I239:J239"/>
    <mergeCell ref="A236:D236"/>
    <mergeCell ref="E236:F236"/>
    <mergeCell ref="G236:H236"/>
    <mergeCell ref="I236:J236"/>
    <mergeCell ref="A237:D237"/>
    <mergeCell ref="E237:F237"/>
    <mergeCell ref="G237:H237"/>
    <mergeCell ref="I237:J237"/>
    <mergeCell ref="A234:D234"/>
    <mergeCell ref="E234:F234"/>
    <mergeCell ref="G234:H234"/>
    <mergeCell ref="I234:J234"/>
    <mergeCell ref="A235:D235"/>
    <mergeCell ref="E235:F235"/>
    <mergeCell ref="G235:H235"/>
    <mergeCell ref="I235:J235"/>
    <mergeCell ref="A232:D232"/>
    <mergeCell ref="E232:F232"/>
    <mergeCell ref="G232:H232"/>
    <mergeCell ref="I232:J232"/>
    <mergeCell ref="A233:D233"/>
    <mergeCell ref="E233:F233"/>
    <mergeCell ref="G233:H233"/>
    <mergeCell ref="I233:J233"/>
    <mergeCell ref="A230:D230"/>
    <mergeCell ref="E230:F230"/>
    <mergeCell ref="G230:H230"/>
    <mergeCell ref="I230:J230"/>
    <mergeCell ref="A231:D231"/>
    <mergeCell ref="E231:F231"/>
    <mergeCell ref="G231:H231"/>
    <mergeCell ref="I231:J231"/>
    <mergeCell ref="E228:F228"/>
    <mergeCell ref="G228:H228"/>
    <mergeCell ref="I228:J228"/>
    <mergeCell ref="A229:D229"/>
    <mergeCell ref="E229:F229"/>
    <mergeCell ref="G229:H229"/>
    <mergeCell ref="I229:J229"/>
    <mergeCell ref="A224:J224"/>
    <mergeCell ref="A225:D225"/>
    <mergeCell ref="E225:J226"/>
    <mergeCell ref="A226:D226"/>
    <mergeCell ref="A227:D227"/>
    <mergeCell ref="E227:J227"/>
    <mergeCell ref="A185:J185"/>
    <mergeCell ref="A186:J186"/>
    <mergeCell ref="A187:J187"/>
    <mergeCell ref="A188:J188"/>
    <mergeCell ref="A189:J220"/>
    <mergeCell ref="A222:G222"/>
    <mergeCell ref="H222:J222"/>
    <mergeCell ref="A183:D183"/>
    <mergeCell ref="E183:F183"/>
    <mergeCell ref="G183:H183"/>
    <mergeCell ref="I183:J183"/>
    <mergeCell ref="A184:D184"/>
    <mergeCell ref="E184:F184"/>
    <mergeCell ref="G184:H184"/>
    <mergeCell ref="I184:J184"/>
    <mergeCell ref="A181:D181"/>
    <mergeCell ref="E181:F181"/>
    <mergeCell ref="G181:H181"/>
    <mergeCell ref="I181:J181"/>
    <mergeCell ref="A182:D182"/>
    <mergeCell ref="E182:F182"/>
    <mergeCell ref="G182:H182"/>
    <mergeCell ref="I182:J182"/>
    <mergeCell ref="A179:D179"/>
    <mergeCell ref="E179:F179"/>
    <mergeCell ref="G179:H179"/>
    <mergeCell ref="I179:J179"/>
    <mergeCell ref="A180:D180"/>
    <mergeCell ref="E180:F180"/>
    <mergeCell ref="G180:H180"/>
    <mergeCell ref="I180:J180"/>
    <mergeCell ref="A177:D177"/>
    <mergeCell ref="E177:F177"/>
    <mergeCell ref="G177:H177"/>
    <mergeCell ref="I177:J177"/>
    <mergeCell ref="A178:D178"/>
    <mergeCell ref="E178:F178"/>
    <mergeCell ref="G178:H178"/>
    <mergeCell ref="I178:J178"/>
    <mergeCell ref="A175:D175"/>
    <mergeCell ref="E175:F175"/>
    <mergeCell ref="G175:H175"/>
    <mergeCell ref="I175:J175"/>
    <mergeCell ref="A176:D176"/>
    <mergeCell ref="E176:F176"/>
    <mergeCell ref="G176:H176"/>
    <mergeCell ref="I176:J176"/>
    <mergeCell ref="E173:F173"/>
    <mergeCell ref="G173:H173"/>
    <mergeCell ref="I173:J173"/>
    <mergeCell ref="A174:D174"/>
    <mergeCell ref="E174:F174"/>
    <mergeCell ref="G174:H174"/>
    <mergeCell ref="I174:J174"/>
    <mergeCell ref="A169:J169"/>
    <mergeCell ref="A170:D170"/>
    <mergeCell ref="E170:J171"/>
    <mergeCell ref="A171:D171"/>
    <mergeCell ref="A172:D172"/>
    <mergeCell ref="E172:J172"/>
    <mergeCell ref="A130:J130"/>
    <mergeCell ref="A131:J131"/>
    <mergeCell ref="A132:J132"/>
    <mergeCell ref="A133:J133"/>
    <mergeCell ref="A134:J165"/>
    <mergeCell ref="A167:G167"/>
    <mergeCell ref="H167:J167"/>
    <mergeCell ref="A128:D128"/>
    <mergeCell ref="E128:F128"/>
    <mergeCell ref="G128:H128"/>
    <mergeCell ref="I128:J128"/>
    <mergeCell ref="A129:D129"/>
    <mergeCell ref="E129:F129"/>
    <mergeCell ref="G129:H129"/>
    <mergeCell ref="I129:J129"/>
    <mergeCell ref="A126:D126"/>
    <mergeCell ref="E126:F126"/>
    <mergeCell ref="G126:H126"/>
    <mergeCell ref="I126:J126"/>
    <mergeCell ref="A127:D127"/>
    <mergeCell ref="E127:F127"/>
    <mergeCell ref="G127:H127"/>
    <mergeCell ref="I127:J127"/>
    <mergeCell ref="A124:D124"/>
    <mergeCell ref="E124:F124"/>
    <mergeCell ref="G124:H124"/>
    <mergeCell ref="I124:J124"/>
    <mergeCell ref="A125:D125"/>
    <mergeCell ref="E125:F125"/>
    <mergeCell ref="G125:H125"/>
    <mergeCell ref="I125:J125"/>
    <mergeCell ref="A122:D122"/>
    <mergeCell ref="E122:F122"/>
    <mergeCell ref="G122:H122"/>
    <mergeCell ref="I122:J122"/>
    <mergeCell ref="A123:D123"/>
    <mergeCell ref="E123:F123"/>
    <mergeCell ref="G123:H123"/>
    <mergeCell ref="I123:J123"/>
    <mergeCell ref="A120:D120"/>
    <mergeCell ref="E120:F120"/>
    <mergeCell ref="G120:H120"/>
    <mergeCell ref="I120:J120"/>
    <mergeCell ref="A121:D121"/>
    <mergeCell ref="E121:F121"/>
    <mergeCell ref="G121:H121"/>
    <mergeCell ref="I121:J121"/>
    <mergeCell ref="E118:F118"/>
    <mergeCell ref="G118:H118"/>
    <mergeCell ref="I118:J118"/>
    <mergeCell ref="A119:D119"/>
    <mergeCell ref="E119:F119"/>
    <mergeCell ref="G119:H119"/>
    <mergeCell ref="I119:J119"/>
    <mergeCell ref="A114:J114"/>
    <mergeCell ref="A115:D115"/>
    <mergeCell ref="E115:J116"/>
    <mergeCell ref="A116:D116"/>
    <mergeCell ref="A117:D117"/>
    <mergeCell ref="E117:J117"/>
    <mergeCell ref="A74:J74"/>
    <mergeCell ref="A75:J75"/>
    <mergeCell ref="A76:J76"/>
    <mergeCell ref="A77:J77"/>
    <mergeCell ref="A78:J110"/>
    <mergeCell ref="A112:G112"/>
    <mergeCell ref="H112:J112"/>
    <mergeCell ref="A72:D72"/>
    <mergeCell ref="E72:F72"/>
    <mergeCell ref="G72:H72"/>
    <mergeCell ref="I72:J72"/>
    <mergeCell ref="A73:D73"/>
    <mergeCell ref="E73:F73"/>
    <mergeCell ref="G73:H73"/>
    <mergeCell ref="I73:J73"/>
    <mergeCell ref="A70:D70"/>
    <mergeCell ref="E70:F70"/>
    <mergeCell ref="G70:H70"/>
    <mergeCell ref="I70:J70"/>
    <mergeCell ref="A71:D71"/>
    <mergeCell ref="E71:F71"/>
    <mergeCell ref="G71:H71"/>
    <mergeCell ref="I71:J71"/>
    <mergeCell ref="A68:D68"/>
    <mergeCell ref="E68:F68"/>
    <mergeCell ref="G68:H68"/>
    <mergeCell ref="I68:J68"/>
    <mergeCell ref="A69:D69"/>
    <mergeCell ref="E69:F69"/>
    <mergeCell ref="G69:H69"/>
    <mergeCell ref="I69:J69"/>
    <mergeCell ref="A66:D66"/>
    <mergeCell ref="E66:F66"/>
    <mergeCell ref="G66:H66"/>
    <mergeCell ref="I66:J66"/>
    <mergeCell ref="A67:D67"/>
    <mergeCell ref="E67:F67"/>
    <mergeCell ref="G67:H67"/>
    <mergeCell ref="I67:J67"/>
    <mergeCell ref="A64:D64"/>
    <mergeCell ref="E64:F64"/>
    <mergeCell ref="G64:H64"/>
    <mergeCell ref="I64:J64"/>
    <mergeCell ref="A65:D65"/>
    <mergeCell ref="E65:F65"/>
    <mergeCell ref="G65:H65"/>
    <mergeCell ref="I65:J65"/>
    <mergeCell ref="E62:F62"/>
    <mergeCell ref="G62:H62"/>
    <mergeCell ref="I62:J62"/>
    <mergeCell ref="A63:D63"/>
    <mergeCell ref="E63:F63"/>
    <mergeCell ref="G63:H63"/>
    <mergeCell ref="I63:J63"/>
    <mergeCell ref="A58:J58"/>
    <mergeCell ref="A59:D59"/>
    <mergeCell ref="E59:J60"/>
    <mergeCell ref="A60:D60"/>
    <mergeCell ref="A61:D61"/>
    <mergeCell ref="E61:J61"/>
    <mergeCell ref="A19:J19"/>
    <mergeCell ref="A20:J20"/>
    <mergeCell ref="A21:J21"/>
    <mergeCell ref="A22:J22"/>
    <mergeCell ref="A23:J54"/>
    <mergeCell ref="A56:G56"/>
    <mergeCell ref="H56:J56"/>
    <mergeCell ref="A17:D17"/>
    <mergeCell ref="E17:F17"/>
    <mergeCell ref="G17:H17"/>
    <mergeCell ref="I17:J17"/>
    <mergeCell ref="A18:D18"/>
    <mergeCell ref="E18:F18"/>
    <mergeCell ref="G18:H18"/>
    <mergeCell ref="I18:J18"/>
    <mergeCell ref="A15:D15"/>
    <mergeCell ref="E15:F15"/>
    <mergeCell ref="G15:H15"/>
    <mergeCell ref="I15:J15"/>
    <mergeCell ref="A16:D16"/>
    <mergeCell ref="E16:F16"/>
    <mergeCell ref="G16:H16"/>
    <mergeCell ref="I16:J16"/>
    <mergeCell ref="A13:D13"/>
    <mergeCell ref="E13:F13"/>
    <mergeCell ref="G13:H13"/>
    <mergeCell ref="I13:J13"/>
    <mergeCell ref="A14:D14"/>
    <mergeCell ref="E14:F14"/>
    <mergeCell ref="G14:H14"/>
    <mergeCell ref="I14:J14"/>
    <mergeCell ref="A8:D8"/>
    <mergeCell ref="E8:F8"/>
    <mergeCell ref="G8:H8"/>
    <mergeCell ref="I8:J8"/>
    <mergeCell ref="A11:D11"/>
    <mergeCell ref="E11:F11"/>
    <mergeCell ref="G11:H11"/>
    <mergeCell ref="I11:J11"/>
    <mergeCell ref="A12:D12"/>
    <mergeCell ref="E12:F12"/>
    <mergeCell ref="G12:H12"/>
    <mergeCell ref="I12:J12"/>
    <mergeCell ref="A9:D9"/>
    <mergeCell ref="E9:F9"/>
    <mergeCell ref="G9:H9"/>
    <mergeCell ref="I9:J9"/>
    <mergeCell ref="A10:D10"/>
    <mergeCell ref="E10:F10"/>
    <mergeCell ref="G10:H10"/>
    <mergeCell ref="I10:J10"/>
    <mergeCell ref="A1:G1"/>
    <mergeCell ref="H1:J1"/>
    <mergeCell ref="A3:J3"/>
    <mergeCell ref="A4:D4"/>
    <mergeCell ref="E4:J5"/>
    <mergeCell ref="A5:D5"/>
    <mergeCell ref="A6:D6"/>
    <mergeCell ref="E6:J6"/>
    <mergeCell ref="E7:F7"/>
    <mergeCell ref="G7:H7"/>
    <mergeCell ref="I7:J7"/>
  </mergeCells>
  <dataValidations count="6">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D056D0AA-F32E-43DA-9552-12ED7DDC0A5F}">
      <formula1>0</formula1>
      <formula2>50000000</formula2>
    </dataValidation>
    <dataValidation type="list" allowBlank="1" showInputMessage="1" showErrorMessage="1" prompt="Please select from the drop down list." sqref="E6 E61 E117 E172 E227" xr:uid="{A52ED977-547E-4FCF-95D0-E62406FF73FE}">
      <formula1>Expenditures</formula1>
    </dataValidation>
    <dataValidation type="custom" allowBlank="1" showInputMessage="1" showErrorMessage="1" prompt="Leave Blank or Describe Other Expenditure. " sqref="A776:A778 A70:A72 A126:A128 A181:A183 A236:A238 A291:A293 A344:A346 A398:A400 A452:A454 A506:A508 A560:A562 A614:A616 A668:A670 A722:A724 A16:A17" xr:uid="{AD943F25-D985-4C3B-984F-FDF09E5EC6BA}">
      <formula1>AND(GTE(LEN(A16),MIN((1),(35))),LTE(LEN(A16),MAX((1),(35))))</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D7A406D3-6974-4477-A9FE-2DFC98E48983}">
      <formula1>0</formula1>
      <formula2>50000000</formula2>
    </dataValidation>
    <dataValidation type="list" allowBlank="1" showInputMessage="1" showErrorMessage="1" prompt="Please select from drop down list." sqref="E282 E335 E389 E443 E497 E551 E605 E659 E713 E767" xr:uid="{06C9A466-3650-4379-9E2F-2073390F1923}">
      <formula1>Expenditures</formula1>
    </dataValidation>
    <dataValidation type="textLength" allowBlank="1" showInputMessage="1" showErrorMessage="1" prompt="Leave Blank or Describe Other Expenditure. " sqref="A15:D15" xr:uid="{AA0B61B5-8D5C-4709-90E0-E24715A957ED}">
      <formula1>1</formula1>
      <formula2>35</formula2>
    </dataValidation>
  </dataValidations>
  <pageMargins left="0.7" right="0.7" top="0.75" bottom="0.75" header="0" footer="0"/>
  <pageSetup orientation="portrait" r:id="rId1"/>
  <headerFooter>
    <oddFooter>&amp;L&amp;F</oddFooter>
  </headerFooter>
  <rowBreaks count="1" manualBreakCount="1">
    <brk id="5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362" t="s">
        <v>217</v>
      </c>
      <c r="B1" s="363"/>
      <c r="C1" s="363"/>
      <c r="D1" s="363"/>
      <c r="E1" s="363"/>
      <c r="F1" s="363"/>
      <c r="G1" s="363"/>
      <c r="H1" s="363"/>
      <c r="I1" s="363"/>
      <c r="J1" s="364"/>
      <c r="K1" s="123"/>
      <c r="L1" s="123"/>
      <c r="M1" s="123"/>
      <c r="N1" s="123"/>
      <c r="O1" s="123"/>
      <c r="P1" s="123"/>
      <c r="Q1" s="123"/>
      <c r="R1" s="123"/>
      <c r="S1" s="123"/>
      <c r="T1" s="123"/>
      <c r="U1" s="123"/>
      <c r="V1" s="123"/>
      <c r="W1" s="123"/>
      <c r="X1" s="123"/>
      <c r="Y1" s="123"/>
      <c r="Z1" s="123"/>
    </row>
    <row r="2" spans="1:26" ht="12.75" customHeight="1"/>
    <row r="3" spans="1:26" ht="12.75" customHeight="1">
      <c r="A3" s="229" t="s">
        <v>16</v>
      </c>
      <c r="B3" s="167"/>
      <c r="C3" s="167"/>
      <c r="D3" s="167"/>
      <c r="E3" s="167"/>
      <c r="F3" s="167"/>
      <c r="G3" s="209"/>
      <c r="H3" s="365" t="str">
        <f>'CONTACT INFORMATION'!$A$24</f>
        <v>Los Angeles</v>
      </c>
      <c r="I3" s="167"/>
      <c r="J3" s="168"/>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366" t="s">
        <v>218</v>
      </c>
      <c r="B6" s="197"/>
      <c r="C6" s="197"/>
      <c r="D6" s="197"/>
      <c r="E6" s="197"/>
      <c r="F6" s="197"/>
      <c r="G6" s="197"/>
      <c r="H6" s="197"/>
      <c r="I6" s="197"/>
      <c r="J6" s="367"/>
    </row>
    <row r="7" spans="1:26" ht="12.75" customHeight="1"/>
    <row r="8" spans="1:26" ht="12.75" customHeight="1"/>
    <row r="9" spans="1:26" ht="22.5" customHeight="1">
      <c r="A9" s="368" t="s">
        <v>219</v>
      </c>
      <c r="B9" s="183"/>
      <c r="C9" s="184"/>
      <c r="D9" s="124" t="s">
        <v>25</v>
      </c>
      <c r="G9" s="368" t="s">
        <v>220</v>
      </c>
      <c r="H9" s="183"/>
      <c r="I9" s="184"/>
      <c r="J9" s="124" t="s">
        <v>25</v>
      </c>
    </row>
    <row r="10" spans="1:26" ht="12.75" customHeight="1">
      <c r="A10" s="266" t="s">
        <v>221</v>
      </c>
      <c r="B10" s="183"/>
      <c r="C10" s="184"/>
      <c r="D10" s="125">
        <f>'REPORT 1'!$I$16</f>
        <v>4346</v>
      </c>
      <c r="E10" s="52"/>
      <c r="G10" s="266" t="s">
        <v>221</v>
      </c>
      <c r="H10" s="183"/>
      <c r="I10" s="184"/>
      <c r="J10" s="125">
        <f>'REPORT 1'!$I$27</f>
        <v>4346</v>
      </c>
    </row>
    <row r="11" spans="1:26" ht="12.75" customHeight="1"/>
    <row r="12" spans="1:26" ht="12.75" customHeight="1">
      <c r="A12" s="76"/>
      <c r="B12" s="76"/>
      <c r="C12" s="76"/>
      <c r="D12" s="76"/>
      <c r="E12" s="76"/>
      <c r="F12" s="76"/>
      <c r="G12" s="76"/>
      <c r="H12" s="76"/>
      <c r="I12" s="76"/>
      <c r="J12" s="76"/>
    </row>
    <row r="13" spans="1:26" ht="73.5" customHeight="1">
      <c r="A13" s="366" t="s">
        <v>222</v>
      </c>
      <c r="B13" s="197"/>
      <c r="C13" s="197"/>
      <c r="D13" s="197"/>
      <c r="E13" s="197"/>
      <c r="F13" s="197"/>
      <c r="G13" s="197"/>
      <c r="H13" s="197"/>
      <c r="I13" s="197"/>
      <c r="J13" s="367"/>
    </row>
    <row r="14" spans="1:26" ht="12.75" customHeight="1"/>
    <row r="15" spans="1:26" ht="12.75" customHeight="1"/>
    <row r="16" spans="1:26" ht="22.5" customHeight="1">
      <c r="A16" s="368" t="s">
        <v>36</v>
      </c>
      <c r="B16" s="183"/>
      <c r="C16" s="184"/>
      <c r="D16" s="124" t="s">
        <v>25</v>
      </c>
      <c r="G16" s="368" t="s">
        <v>219</v>
      </c>
      <c r="H16" s="183"/>
      <c r="I16" s="184"/>
      <c r="J16" s="124" t="s">
        <v>25</v>
      </c>
    </row>
    <row r="17" spans="1:10" ht="12.75" customHeight="1">
      <c r="D17" s="125">
        <f>'REPORT 3'!$J$9</f>
        <v>2025</v>
      </c>
      <c r="G17" s="369" t="s">
        <v>221</v>
      </c>
      <c r="H17" s="183"/>
      <c r="I17" s="184"/>
      <c r="J17" s="125">
        <f>'REPORT 3'!$J$34</f>
        <v>2025</v>
      </c>
    </row>
    <row r="18" spans="1:10" ht="12.75" customHeight="1">
      <c r="A18" s="126"/>
      <c r="B18" s="126"/>
      <c r="C18" s="126"/>
    </row>
    <row r="19" spans="1:10" ht="12.75" customHeight="1">
      <c r="A19" s="126"/>
      <c r="B19" s="126"/>
      <c r="C19" s="126"/>
    </row>
    <row r="20" spans="1:10" ht="22.5" customHeight="1">
      <c r="A20" s="368" t="s">
        <v>44</v>
      </c>
      <c r="B20" s="183"/>
      <c r="C20" s="184"/>
      <c r="D20" s="124" t="s">
        <v>25</v>
      </c>
      <c r="G20" s="368" t="s">
        <v>220</v>
      </c>
      <c r="H20" s="183"/>
      <c r="I20" s="184"/>
      <c r="J20" s="124" t="s">
        <v>25</v>
      </c>
    </row>
    <row r="21" spans="1:10" ht="12.75" customHeight="1">
      <c r="A21" s="266"/>
      <c r="B21" s="183"/>
      <c r="C21" s="184"/>
      <c r="D21" s="125">
        <f>'REPORT 3'!$J$26</f>
        <v>1730</v>
      </c>
      <c r="G21" s="369" t="s">
        <v>221</v>
      </c>
      <c r="H21" s="183"/>
      <c r="I21" s="184"/>
      <c r="J21" s="125">
        <f>'REPORT 3'!$J$44</f>
        <v>2025</v>
      </c>
    </row>
    <row r="22" spans="1:10" ht="12.75" customHeight="1">
      <c r="A22" s="126"/>
      <c r="B22" s="126"/>
      <c r="C22" s="126"/>
    </row>
    <row r="23" spans="1:10" ht="12.75" customHeight="1"/>
    <row r="24" spans="1:10" ht="70.5" customHeight="1">
      <c r="A24" s="370" t="s">
        <v>223</v>
      </c>
      <c r="B24" s="197"/>
      <c r="C24" s="197"/>
      <c r="D24" s="197"/>
      <c r="E24" s="197"/>
      <c r="F24" s="197"/>
      <c r="G24" s="197"/>
      <c r="H24" s="197"/>
      <c r="I24" s="197"/>
      <c r="J24" s="367"/>
    </row>
    <row r="25" spans="1:10" ht="12.75" customHeight="1"/>
    <row r="26" spans="1:10" ht="12.75" customHeight="1"/>
    <row r="27" spans="1:10" ht="22.5" customHeight="1">
      <c r="A27" s="368" t="s">
        <v>58</v>
      </c>
      <c r="B27" s="183"/>
      <c r="C27" s="183"/>
      <c r="D27" s="127" t="s">
        <v>25</v>
      </c>
      <c r="G27" s="368" t="s">
        <v>219</v>
      </c>
      <c r="H27" s="183"/>
      <c r="I27" s="184"/>
      <c r="J27" s="127" t="s">
        <v>25</v>
      </c>
    </row>
    <row r="28" spans="1:10" ht="15" customHeight="1">
      <c r="D28" s="125">
        <f>'ARREST REPORT'!$G$12</f>
        <v>2033</v>
      </c>
      <c r="G28" s="369" t="s">
        <v>221</v>
      </c>
      <c r="H28" s="183"/>
      <c r="I28" s="184"/>
      <c r="J28" s="125">
        <f>'ARREST REPORT'!$G$18</f>
        <v>2025</v>
      </c>
    </row>
    <row r="29" spans="1:10" ht="12.75" customHeight="1"/>
    <row r="30" spans="1:10" ht="12.75" customHeight="1"/>
    <row r="31" spans="1:10" ht="12.75" customHeight="1">
      <c r="G31" s="368" t="s">
        <v>220</v>
      </c>
      <c r="H31" s="183"/>
      <c r="I31" s="184"/>
      <c r="J31" s="127" t="s">
        <v>25</v>
      </c>
    </row>
    <row r="32" spans="1:10" ht="12.75" customHeight="1">
      <c r="G32" s="369" t="s">
        <v>221</v>
      </c>
      <c r="H32" s="183"/>
      <c r="I32" s="184"/>
      <c r="J32" s="125">
        <f>'ARREST REPORT'!$G$26</f>
        <v>2025</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371" t="s">
        <v>226</v>
      </c>
      <c r="B1" s="167"/>
      <c r="C1" s="167"/>
      <c r="D1" s="167"/>
      <c r="E1" s="167"/>
      <c r="F1" s="167"/>
      <c r="G1" s="167"/>
      <c r="H1" s="167"/>
      <c r="I1" s="167"/>
      <c r="J1" s="168"/>
    </row>
    <row r="2" spans="1:11" ht="12.75" customHeight="1">
      <c r="A2" s="222" t="s">
        <v>227</v>
      </c>
      <c r="B2" s="177"/>
      <c r="C2" s="177"/>
      <c r="D2" s="177"/>
      <c r="E2" s="177"/>
      <c r="F2" s="177"/>
      <c r="G2" s="177"/>
      <c r="H2" s="177"/>
      <c r="I2" s="177"/>
      <c r="J2" s="178"/>
    </row>
    <row r="3" spans="1:11" ht="12.75" customHeight="1">
      <c r="A3" s="172"/>
      <c r="B3" s="183"/>
      <c r="C3" s="183"/>
      <c r="D3" s="183"/>
      <c r="E3" s="183"/>
      <c r="F3" s="183"/>
      <c r="G3" s="183"/>
      <c r="H3" s="183"/>
      <c r="I3" s="183"/>
      <c r="J3" s="184"/>
    </row>
    <row r="4" spans="1:11" ht="12.75" customHeight="1">
      <c r="A4" s="174"/>
      <c r="B4" s="193"/>
      <c r="C4" s="193"/>
      <c r="D4" s="193"/>
      <c r="E4" s="193"/>
      <c r="F4" s="193"/>
      <c r="G4" s="193"/>
      <c r="H4" s="193"/>
      <c r="I4" s="193"/>
      <c r="J4" s="194"/>
    </row>
    <row r="5" spans="1:11" ht="12.75" customHeight="1">
      <c r="A5" s="1"/>
      <c r="B5" s="2"/>
      <c r="C5" s="2"/>
      <c r="D5" s="2"/>
      <c r="E5" s="2"/>
      <c r="F5" s="2"/>
      <c r="G5" s="2"/>
      <c r="H5" s="2"/>
      <c r="I5" s="2"/>
      <c r="J5" s="3"/>
    </row>
    <row r="6" spans="1:11" ht="12.75" customHeight="1">
      <c r="A6" s="49"/>
      <c r="H6" s="372" t="s">
        <v>228</v>
      </c>
      <c r="I6" s="183"/>
      <c r="J6" s="184"/>
      <c r="K6" s="68"/>
    </row>
    <row r="7" spans="1:11" ht="12.75" customHeight="1">
      <c r="A7" s="373" t="s">
        <v>229</v>
      </c>
      <c r="B7" s="193"/>
      <c r="C7" s="193"/>
      <c r="D7" s="193"/>
      <c r="E7" s="193"/>
      <c r="F7" s="193"/>
      <c r="G7" s="193"/>
      <c r="H7" s="193"/>
      <c r="I7" s="193"/>
      <c r="J7" s="194"/>
    </row>
    <row r="8" spans="1:11" ht="12.75" customHeight="1">
      <c r="A8" s="374" t="s">
        <v>230</v>
      </c>
      <c r="B8" s="167"/>
      <c r="C8" s="167"/>
      <c r="D8" s="167"/>
      <c r="E8" s="167"/>
      <c r="F8" s="167"/>
      <c r="G8" s="168"/>
      <c r="H8" s="128"/>
      <c r="I8" s="129"/>
      <c r="J8" s="128"/>
    </row>
    <row r="9" spans="1:11" ht="12.75" customHeight="1">
      <c r="A9" s="243" t="s">
        <v>231</v>
      </c>
      <c r="B9" s="167"/>
      <c r="C9" s="167"/>
      <c r="D9" s="167"/>
      <c r="E9" s="167"/>
      <c r="F9" s="167"/>
      <c r="G9" s="168"/>
      <c r="H9" s="128"/>
      <c r="I9" s="130"/>
      <c r="J9" s="128"/>
    </row>
    <row r="10" spans="1:11" ht="12.75" customHeight="1">
      <c r="A10" s="374" t="s">
        <v>232</v>
      </c>
      <c r="B10" s="167"/>
      <c r="C10" s="167"/>
      <c r="D10" s="167"/>
      <c r="E10" s="167"/>
      <c r="F10" s="167"/>
      <c r="G10" s="168"/>
      <c r="H10" s="128"/>
      <c r="I10" s="129"/>
      <c r="J10" s="128"/>
    </row>
    <row r="11" spans="1:11" ht="12.75" customHeight="1">
      <c r="A11" s="243" t="s">
        <v>233</v>
      </c>
      <c r="B11" s="167"/>
      <c r="C11" s="167"/>
      <c r="D11" s="167"/>
      <c r="E11" s="167"/>
      <c r="F11" s="167"/>
      <c r="G11" s="168"/>
      <c r="H11" s="128"/>
      <c r="I11" s="130"/>
      <c r="J11" s="128"/>
    </row>
    <row r="12" spans="1:11" ht="12.75" customHeight="1">
      <c r="A12" s="374" t="s">
        <v>234</v>
      </c>
      <c r="B12" s="167"/>
      <c r="C12" s="167"/>
      <c r="D12" s="167"/>
      <c r="E12" s="167"/>
      <c r="F12" s="167"/>
      <c r="G12" s="168"/>
      <c r="H12" s="128"/>
      <c r="I12" s="129"/>
      <c r="J12" s="128"/>
    </row>
    <row r="13" spans="1:11" ht="12.75" customHeight="1">
      <c r="A13" s="243" t="s">
        <v>235</v>
      </c>
      <c r="B13" s="167"/>
      <c r="C13" s="167"/>
      <c r="D13" s="167"/>
      <c r="E13" s="167"/>
      <c r="F13" s="167"/>
      <c r="G13" s="168"/>
      <c r="H13" s="128"/>
      <c r="I13" s="130"/>
      <c r="J13" s="128"/>
    </row>
    <row r="14" spans="1:11" ht="12.75" customHeight="1">
      <c r="A14" s="374" t="s">
        <v>236</v>
      </c>
      <c r="B14" s="167"/>
      <c r="C14" s="167"/>
      <c r="D14" s="167"/>
      <c r="E14" s="167"/>
      <c r="F14" s="167"/>
      <c r="G14" s="168"/>
      <c r="H14" s="128"/>
      <c r="I14" s="129"/>
      <c r="J14" s="128"/>
    </row>
    <row r="15" spans="1:11" ht="12.75" customHeight="1">
      <c r="A15" s="243" t="s">
        <v>237</v>
      </c>
      <c r="B15" s="167"/>
      <c r="C15" s="167"/>
      <c r="D15" s="167"/>
      <c r="E15" s="167"/>
      <c r="F15" s="167"/>
      <c r="G15" s="168"/>
      <c r="H15" s="128"/>
      <c r="I15" s="130"/>
      <c r="J15" s="128"/>
    </row>
    <row r="16" spans="1:11" ht="12.75" customHeight="1">
      <c r="A16" s="374" t="s">
        <v>238</v>
      </c>
      <c r="B16" s="167"/>
      <c r="C16" s="167"/>
      <c r="D16" s="167"/>
      <c r="E16" s="167"/>
      <c r="F16" s="167"/>
      <c r="G16" s="168"/>
      <c r="H16" s="128"/>
      <c r="I16" s="129"/>
      <c r="J16" s="128"/>
    </row>
    <row r="17" spans="1:10" ht="12.75" customHeight="1">
      <c r="A17" s="243" t="s">
        <v>239</v>
      </c>
      <c r="B17" s="167"/>
      <c r="C17" s="167"/>
      <c r="D17" s="167"/>
      <c r="E17" s="167"/>
      <c r="F17" s="167"/>
      <c r="G17" s="168"/>
      <c r="H17" s="128"/>
      <c r="I17" s="130"/>
      <c r="J17" s="128"/>
    </row>
    <row r="18" spans="1:10" ht="12.75" customHeight="1">
      <c r="A18" s="374" t="s">
        <v>240</v>
      </c>
      <c r="B18" s="167"/>
      <c r="C18" s="167"/>
      <c r="D18" s="167"/>
      <c r="E18" s="167"/>
      <c r="F18" s="167"/>
      <c r="G18" s="168"/>
      <c r="H18" s="128"/>
      <c r="I18" s="129"/>
      <c r="J18" s="128"/>
    </row>
    <row r="19" spans="1:10" ht="12.75" customHeight="1">
      <c r="A19" s="243" t="s">
        <v>241</v>
      </c>
      <c r="B19" s="168"/>
      <c r="C19" s="243"/>
      <c r="D19" s="167"/>
      <c r="E19" s="167"/>
      <c r="F19" s="167"/>
      <c r="G19" s="168"/>
      <c r="H19" s="128"/>
      <c r="I19" s="130"/>
      <c r="J19" s="128"/>
    </row>
    <row r="20" spans="1:10" ht="12.75" customHeight="1">
      <c r="A20" s="374" t="s">
        <v>241</v>
      </c>
      <c r="B20" s="168"/>
      <c r="C20" s="374"/>
      <c r="D20" s="167"/>
      <c r="E20" s="167"/>
      <c r="F20" s="167"/>
      <c r="G20" s="168"/>
      <c r="H20" s="128"/>
      <c r="I20" s="129"/>
      <c r="J20" s="128"/>
    </row>
    <row r="21" spans="1:10" ht="12.75" customHeight="1">
      <c r="A21" s="243" t="s">
        <v>241</v>
      </c>
      <c r="B21" s="168"/>
      <c r="C21" s="243"/>
      <c r="D21" s="167"/>
      <c r="E21" s="167"/>
      <c r="F21" s="167"/>
      <c r="G21" s="168"/>
      <c r="H21" s="128"/>
      <c r="I21" s="130"/>
      <c r="J21" s="128"/>
    </row>
    <row r="22" spans="1:10" ht="12.75" customHeight="1">
      <c r="A22" s="374" t="s">
        <v>241</v>
      </c>
      <c r="B22" s="168"/>
      <c r="C22" s="374"/>
      <c r="D22" s="167"/>
      <c r="E22" s="167"/>
      <c r="F22" s="167"/>
      <c r="G22" s="168"/>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375" t="s">
        <v>242</v>
      </c>
      <c r="B56" s="183"/>
      <c r="C56" s="183"/>
      <c r="D56" s="183"/>
      <c r="E56" s="195" t="str">
        <f>County</f>
        <v>Los Angeles</v>
      </c>
      <c r="F56" s="183"/>
      <c r="G56" s="183"/>
      <c r="H56" s="183"/>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371" t="s">
        <v>243</v>
      </c>
      <c r="B1" s="167"/>
      <c r="C1" s="167"/>
      <c r="D1" s="167"/>
      <c r="E1" s="167"/>
      <c r="F1" s="167"/>
      <c r="G1" s="167"/>
      <c r="H1" s="167"/>
      <c r="I1" s="167"/>
      <c r="J1" s="168"/>
    </row>
    <row r="2" spans="1:10" ht="12.75" customHeight="1">
      <c r="A2" s="376" t="s">
        <v>244</v>
      </c>
      <c r="B2" s="177"/>
      <c r="C2" s="177"/>
      <c r="D2" s="177"/>
      <c r="E2" s="177"/>
      <c r="F2" s="177"/>
      <c r="G2" s="177"/>
      <c r="H2" s="177"/>
      <c r="I2" s="177"/>
      <c r="J2" s="178"/>
    </row>
    <row r="3" spans="1:10" ht="12.75" customHeight="1">
      <c r="A3" s="377" t="s">
        <v>245</v>
      </c>
      <c r="B3" s="183"/>
      <c r="C3" s="183"/>
      <c r="D3" s="183"/>
      <c r="E3" s="183"/>
      <c r="F3" s="183"/>
      <c r="G3" s="183"/>
      <c r="H3" s="183"/>
      <c r="I3" s="183"/>
      <c r="J3" s="184"/>
    </row>
    <row r="4" spans="1:10" ht="12.75" customHeight="1">
      <c r="A4" s="377" t="s">
        <v>246</v>
      </c>
      <c r="B4" s="183"/>
      <c r="C4" s="183"/>
      <c r="D4" s="183"/>
      <c r="E4" s="183"/>
      <c r="F4" s="183"/>
      <c r="G4" s="183"/>
      <c r="H4" s="183"/>
      <c r="I4" s="183"/>
      <c r="J4" s="184"/>
    </row>
    <row r="5" spans="1:10" ht="12.75" customHeight="1">
      <c r="A5" s="377" t="s">
        <v>247</v>
      </c>
      <c r="B5" s="183"/>
      <c r="C5" s="183"/>
      <c r="D5" s="183"/>
      <c r="E5" s="183"/>
      <c r="F5" s="183"/>
      <c r="G5" s="183"/>
      <c r="H5" s="183"/>
      <c r="I5" s="183"/>
      <c r="J5" s="184"/>
    </row>
    <row r="6" spans="1:10" ht="12.75" customHeight="1">
      <c r="A6" s="378" t="s">
        <v>248</v>
      </c>
      <c r="B6" s="193"/>
      <c r="C6" s="193"/>
      <c r="D6" s="193"/>
      <c r="E6" s="193"/>
      <c r="F6" s="193"/>
      <c r="G6" s="193"/>
      <c r="H6" s="193"/>
      <c r="I6" s="193"/>
      <c r="J6" s="194"/>
    </row>
    <row r="7" spans="1:10" ht="12.75" customHeight="1">
      <c r="A7" s="131" t="s">
        <v>249</v>
      </c>
      <c r="B7" s="132"/>
      <c r="C7" s="132"/>
      <c r="D7" s="132"/>
      <c r="E7" s="132"/>
      <c r="F7" s="132"/>
      <c r="G7" s="132"/>
      <c r="H7" s="133"/>
      <c r="I7" s="132"/>
      <c r="J7" s="134"/>
    </row>
    <row r="8" spans="1:10" ht="12.75" customHeight="1">
      <c r="A8" s="379" t="s">
        <v>250</v>
      </c>
      <c r="B8" s="197"/>
      <c r="C8" s="197"/>
      <c r="D8" s="197"/>
      <c r="E8" s="197"/>
      <c r="F8" s="197"/>
      <c r="G8" s="197"/>
      <c r="H8" s="197"/>
      <c r="I8" s="197"/>
      <c r="J8" s="198"/>
    </row>
    <row r="9" spans="1:10" ht="12.75" customHeight="1">
      <c r="A9" s="380" t="s">
        <v>251</v>
      </c>
      <c r="B9" s="205"/>
      <c r="C9" s="205"/>
      <c r="D9" s="205"/>
      <c r="E9" s="205"/>
      <c r="F9" s="205"/>
      <c r="G9" s="205"/>
      <c r="H9" s="205"/>
      <c r="I9" s="205"/>
      <c r="J9" s="206"/>
    </row>
    <row r="10" spans="1:10" ht="12.75" customHeight="1">
      <c r="A10" s="222"/>
      <c r="B10" s="177"/>
      <c r="C10" s="177"/>
      <c r="D10" s="177"/>
      <c r="E10" s="177"/>
      <c r="F10" s="177"/>
      <c r="G10" s="177"/>
      <c r="H10" s="177"/>
      <c r="I10" s="177"/>
      <c r="J10" s="178"/>
    </row>
    <row r="11" spans="1:10" ht="12.75" customHeight="1">
      <c r="A11" s="172"/>
      <c r="B11" s="183"/>
      <c r="C11" s="183"/>
      <c r="D11" s="183"/>
      <c r="E11" s="183"/>
      <c r="F11" s="183"/>
      <c r="G11" s="183"/>
      <c r="H11" s="183"/>
      <c r="I11" s="183"/>
      <c r="J11" s="184"/>
    </row>
    <row r="12" spans="1:10" ht="12.75" customHeight="1">
      <c r="A12" s="172"/>
      <c r="B12" s="183"/>
      <c r="C12" s="183"/>
      <c r="D12" s="183"/>
      <c r="E12" s="183"/>
      <c r="F12" s="183"/>
      <c r="G12" s="183"/>
      <c r="H12" s="183"/>
      <c r="I12" s="183"/>
      <c r="J12" s="184"/>
    </row>
    <row r="13" spans="1:10" ht="12.75" customHeight="1">
      <c r="A13" s="172"/>
      <c r="B13" s="183"/>
      <c r="C13" s="183"/>
      <c r="D13" s="183"/>
      <c r="E13" s="183"/>
      <c r="F13" s="183"/>
      <c r="G13" s="183"/>
      <c r="H13" s="183"/>
      <c r="I13" s="183"/>
      <c r="J13" s="184"/>
    </row>
    <row r="14" spans="1:10" ht="12.75" customHeight="1">
      <c r="A14" s="172"/>
      <c r="B14" s="183"/>
      <c r="C14" s="183"/>
      <c r="D14" s="183"/>
      <c r="E14" s="183"/>
      <c r="F14" s="183"/>
      <c r="G14" s="183"/>
      <c r="H14" s="183"/>
      <c r="I14" s="183"/>
      <c r="J14" s="184"/>
    </row>
    <row r="15" spans="1:10" ht="12.75" customHeight="1">
      <c r="A15" s="172"/>
      <c r="B15" s="183"/>
      <c r="C15" s="183"/>
      <c r="D15" s="183"/>
      <c r="E15" s="183"/>
      <c r="F15" s="183"/>
      <c r="G15" s="183"/>
      <c r="H15" s="183"/>
      <c r="I15" s="183"/>
      <c r="J15" s="184"/>
    </row>
    <row r="16" spans="1:10" ht="12.75" customHeight="1">
      <c r="A16" s="172"/>
      <c r="B16" s="183"/>
      <c r="C16" s="183"/>
      <c r="D16" s="183"/>
      <c r="E16" s="183"/>
      <c r="F16" s="183"/>
      <c r="G16" s="183"/>
      <c r="H16" s="183"/>
      <c r="I16" s="183"/>
      <c r="J16" s="184"/>
    </row>
    <row r="17" spans="1:10" ht="12.75" customHeight="1">
      <c r="A17" s="172"/>
      <c r="B17" s="183"/>
      <c r="C17" s="183"/>
      <c r="D17" s="183"/>
      <c r="E17" s="183"/>
      <c r="F17" s="183"/>
      <c r="G17" s="183"/>
      <c r="H17" s="183"/>
      <c r="I17" s="183"/>
      <c r="J17" s="184"/>
    </row>
    <row r="18" spans="1:10" ht="12.75" customHeight="1">
      <c r="A18" s="172"/>
      <c r="B18" s="183"/>
      <c r="C18" s="183"/>
      <c r="D18" s="183"/>
      <c r="E18" s="183"/>
      <c r="F18" s="183"/>
      <c r="G18" s="183"/>
      <c r="H18" s="183"/>
      <c r="I18" s="183"/>
      <c r="J18" s="184"/>
    </row>
    <row r="19" spans="1:10" ht="12.75" customHeight="1">
      <c r="A19" s="172"/>
      <c r="B19" s="183"/>
      <c r="C19" s="183"/>
      <c r="D19" s="183"/>
      <c r="E19" s="183"/>
      <c r="F19" s="183"/>
      <c r="G19" s="183"/>
      <c r="H19" s="183"/>
      <c r="I19" s="183"/>
      <c r="J19" s="184"/>
    </row>
    <row r="20" spans="1:10" ht="12.75" customHeight="1">
      <c r="A20" s="172"/>
      <c r="B20" s="183"/>
      <c r="C20" s="183"/>
      <c r="D20" s="183"/>
      <c r="E20" s="183"/>
      <c r="F20" s="183"/>
      <c r="G20" s="183"/>
      <c r="H20" s="183"/>
      <c r="I20" s="183"/>
      <c r="J20" s="184"/>
    </row>
    <row r="21" spans="1:10" ht="12.75" customHeight="1">
      <c r="A21" s="172"/>
      <c r="B21" s="183"/>
      <c r="C21" s="183"/>
      <c r="D21" s="183"/>
      <c r="E21" s="183"/>
      <c r="F21" s="183"/>
      <c r="G21" s="183"/>
      <c r="H21" s="183"/>
      <c r="I21" s="183"/>
      <c r="J21" s="184"/>
    </row>
    <row r="22" spans="1:10" ht="12.75" customHeight="1">
      <c r="A22" s="172"/>
      <c r="B22" s="183"/>
      <c r="C22" s="183"/>
      <c r="D22" s="183"/>
      <c r="E22" s="183"/>
      <c r="F22" s="183"/>
      <c r="G22" s="183"/>
      <c r="H22" s="183"/>
      <c r="I22" s="183"/>
      <c r="J22" s="184"/>
    </row>
    <row r="23" spans="1:10" ht="12.75" customHeight="1">
      <c r="A23" s="172"/>
      <c r="B23" s="183"/>
      <c r="C23" s="183"/>
      <c r="D23" s="183"/>
      <c r="E23" s="183"/>
      <c r="F23" s="183"/>
      <c r="G23" s="183"/>
      <c r="H23" s="183"/>
      <c r="I23" s="183"/>
      <c r="J23" s="184"/>
    </row>
    <row r="24" spans="1:10" ht="12.75" customHeight="1">
      <c r="A24" s="172"/>
      <c r="B24" s="183"/>
      <c r="C24" s="183"/>
      <c r="D24" s="183"/>
      <c r="E24" s="183"/>
      <c r="F24" s="183"/>
      <c r="G24" s="183"/>
      <c r="H24" s="183"/>
      <c r="I24" s="183"/>
      <c r="J24" s="184"/>
    </row>
    <row r="25" spans="1:10" ht="12.75" customHeight="1">
      <c r="A25" s="174"/>
      <c r="B25" s="193"/>
      <c r="C25" s="193"/>
      <c r="D25" s="193"/>
      <c r="E25" s="193"/>
      <c r="F25" s="193"/>
      <c r="G25" s="193"/>
      <c r="H25" s="193"/>
      <c r="I25" s="193"/>
      <c r="J25" s="194"/>
    </row>
    <row r="26" spans="1:10" ht="12.75" customHeight="1">
      <c r="A26" s="135" t="s">
        <v>252</v>
      </c>
      <c r="B26" s="136"/>
      <c r="C26" s="136"/>
      <c r="D26" s="136"/>
      <c r="E26" s="136"/>
      <c r="F26" s="136"/>
      <c r="G26" s="136"/>
      <c r="H26" s="136"/>
      <c r="I26" s="136"/>
      <c r="J26" s="137"/>
    </row>
    <row r="27" spans="1:10" ht="12.75" customHeight="1">
      <c r="A27" s="222"/>
      <c r="B27" s="177"/>
      <c r="C27" s="177"/>
      <c r="D27" s="177"/>
      <c r="E27" s="177"/>
      <c r="F27" s="177"/>
      <c r="G27" s="177"/>
      <c r="H27" s="177"/>
      <c r="I27" s="177"/>
      <c r="J27" s="178"/>
    </row>
    <row r="28" spans="1:10" ht="12.75" customHeight="1">
      <c r="A28" s="172"/>
      <c r="B28" s="183"/>
      <c r="C28" s="183"/>
      <c r="D28" s="183"/>
      <c r="E28" s="183"/>
      <c r="F28" s="183"/>
      <c r="G28" s="183"/>
      <c r="H28" s="183"/>
      <c r="I28" s="183"/>
      <c r="J28" s="184"/>
    </row>
    <row r="29" spans="1:10" ht="12.75" customHeight="1">
      <c r="A29" s="172"/>
      <c r="B29" s="183"/>
      <c r="C29" s="183"/>
      <c r="D29" s="183"/>
      <c r="E29" s="183"/>
      <c r="F29" s="183"/>
      <c r="G29" s="183"/>
      <c r="H29" s="183"/>
      <c r="I29" s="183"/>
      <c r="J29" s="184"/>
    </row>
    <row r="30" spans="1:10" ht="12.75" customHeight="1">
      <c r="A30" s="172"/>
      <c r="B30" s="183"/>
      <c r="C30" s="183"/>
      <c r="D30" s="183"/>
      <c r="E30" s="183"/>
      <c r="F30" s="183"/>
      <c r="G30" s="183"/>
      <c r="H30" s="183"/>
      <c r="I30" s="183"/>
      <c r="J30" s="184"/>
    </row>
    <row r="31" spans="1:10" ht="12.75" customHeight="1">
      <c r="A31" s="172"/>
      <c r="B31" s="183"/>
      <c r="C31" s="183"/>
      <c r="D31" s="183"/>
      <c r="E31" s="183"/>
      <c r="F31" s="183"/>
      <c r="G31" s="183"/>
      <c r="H31" s="183"/>
      <c r="I31" s="183"/>
      <c r="J31" s="184"/>
    </row>
    <row r="32" spans="1:10" ht="12.75" customHeight="1">
      <c r="A32" s="172"/>
      <c r="B32" s="183"/>
      <c r="C32" s="183"/>
      <c r="D32" s="183"/>
      <c r="E32" s="183"/>
      <c r="F32" s="183"/>
      <c r="G32" s="183"/>
      <c r="H32" s="183"/>
      <c r="I32" s="183"/>
      <c r="J32" s="184"/>
    </row>
    <row r="33" spans="1:10" ht="12.75" customHeight="1">
      <c r="A33" s="172"/>
      <c r="B33" s="183"/>
      <c r="C33" s="183"/>
      <c r="D33" s="183"/>
      <c r="E33" s="183"/>
      <c r="F33" s="183"/>
      <c r="G33" s="183"/>
      <c r="H33" s="183"/>
      <c r="I33" s="183"/>
      <c r="J33" s="184"/>
    </row>
    <row r="34" spans="1:10" ht="12.75" customHeight="1">
      <c r="A34" s="172"/>
      <c r="B34" s="183"/>
      <c r="C34" s="183"/>
      <c r="D34" s="183"/>
      <c r="E34" s="183"/>
      <c r="F34" s="183"/>
      <c r="G34" s="183"/>
      <c r="H34" s="183"/>
      <c r="I34" s="183"/>
      <c r="J34" s="184"/>
    </row>
    <row r="35" spans="1:10" ht="12.75" customHeight="1">
      <c r="A35" s="172"/>
      <c r="B35" s="183"/>
      <c r="C35" s="183"/>
      <c r="D35" s="183"/>
      <c r="E35" s="183"/>
      <c r="F35" s="183"/>
      <c r="G35" s="183"/>
      <c r="H35" s="183"/>
      <c r="I35" s="183"/>
      <c r="J35" s="184"/>
    </row>
    <row r="36" spans="1:10" ht="12.75" customHeight="1">
      <c r="A36" s="172"/>
      <c r="B36" s="183"/>
      <c r="C36" s="183"/>
      <c r="D36" s="183"/>
      <c r="E36" s="183"/>
      <c r="F36" s="183"/>
      <c r="G36" s="183"/>
      <c r="H36" s="183"/>
      <c r="I36" s="183"/>
      <c r="J36" s="184"/>
    </row>
    <row r="37" spans="1:10" ht="12.75" customHeight="1">
      <c r="A37" s="172"/>
      <c r="B37" s="183"/>
      <c r="C37" s="183"/>
      <c r="D37" s="183"/>
      <c r="E37" s="183"/>
      <c r="F37" s="183"/>
      <c r="G37" s="183"/>
      <c r="H37" s="183"/>
      <c r="I37" s="183"/>
      <c r="J37" s="184"/>
    </row>
    <row r="38" spans="1:10" ht="12.75" customHeight="1">
      <c r="A38" s="174"/>
      <c r="B38" s="193"/>
      <c r="C38" s="193"/>
      <c r="D38" s="193"/>
      <c r="E38" s="193"/>
      <c r="F38" s="193"/>
      <c r="G38" s="193"/>
      <c r="H38" s="193"/>
      <c r="I38" s="193"/>
      <c r="J38" s="194"/>
    </row>
    <row r="39" spans="1:10" ht="12.75" customHeight="1">
      <c r="A39" s="381" t="s">
        <v>253</v>
      </c>
      <c r="B39" s="189"/>
      <c r="C39" s="189"/>
      <c r="D39" s="189"/>
      <c r="E39" s="189"/>
      <c r="F39" s="189"/>
      <c r="G39" s="189"/>
      <c r="H39" s="189"/>
      <c r="I39" s="189"/>
      <c r="J39" s="190"/>
    </row>
    <row r="40" spans="1:10" ht="12.75" customHeight="1">
      <c r="A40" s="380" t="s">
        <v>254</v>
      </c>
      <c r="B40" s="205"/>
      <c r="C40" s="205"/>
      <c r="D40" s="205"/>
      <c r="E40" s="205"/>
      <c r="F40" s="205"/>
      <c r="G40" s="205"/>
      <c r="H40" s="205"/>
      <c r="I40" s="205"/>
      <c r="J40" s="206"/>
    </row>
    <row r="41" spans="1:10" ht="12.75" customHeight="1">
      <c r="A41" s="222"/>
      <c r="B41" s="177"/>
      <c r="C41" s="177"/>
      <c r="D41" s="177"/>
      <c r="E41" s="177"/>
      <c r="F41" s="177"/>
      <c r="G41" s="177"/>
      <c r="H41" s="177"/>
      <c r="I41" s="177"/>
      <c r="J41" s="178"/>
    </row>
    <row r="42" spans="1:10" ht="12.75" customHeight="1">
      <c r="A42" s="172"/>
      <c r="B42" s="183"/>
      <c r="C42" s="183"/>
      <c r="D42" s="183"/>
      <c r="E42" s="183"/>
      <c r="F42" s="183"/>
      <c r="G42" s="183"/>
      <c r="H42" s="183"/>
      <c r="I42" s="183"/>
      <c r="J42" s="184"/>
    </row>
    <row r="43" spans="1:10" ht="12.75" customHeight="1">
      <c r="A43" s="172"/>
      <c r="B43" s="183"/>
      <c r="C43" s="183"/>
      <c r="D43" s="183"/>
      <c r="E43" s="183"/>
      <c r="F43" s="183"/>
      <c r="G43" s="183"/>
      <c r="H43" s="183"/>
      <c r="I43" s="183"/>
      <c r="J43" s="184"/>
    </row>
    <row r="44" spans="1:10" ht="12.75" customHeight="1">
      <c r="A44" s="172"/>
      <c r="B44" s="183"/>
      <c r="C44" s="183"/>
      <c r="D44" s="183"/>
      <c r="E44" s="183"/>
      <c r="F44" s="183"/>
      <c r="G44" s="183"/>
      <c r="H44" s="183"/>
      <c r="I44" s="183"/>
      <c r="J44" s="184"/>
    </row>
    <row r="45" spans="1:10" ht="12.75" customHeight="1">
      <c r="A45" s="172"/>
      <c r="B45" s="183"/>
      <c r="C45" s="183"/>
      <c r="D45" s="183"/>
      <c r="E45" s="183"/>
      <c r="F45" s="183"/>
      <c r="G45" s="183"/>
      <c r="H45" s="183"/>
      <c r="I45" s="183"/>
      <c r="J45" s="184"/>
    </row>
    <row r="46" spans="1:10" ht="12.75" customHeight="1">
      <c r="A46" s="172"/>
      <c r="B46" s="183"/>
      <c r="C46" s="183"/>
      <c r="D46" s="183"/>
      <c r="E46" s="183"/>
      <c r="F46" s="183"/>
      <c r="G46" s="183"/>
      <c r="H46" s="183"/>
      <c r="I46" s="183"/>
      <c r="J46" s="184"/>
    </row>
    <row r="47" spans="1:10" ht="12.75" customHeight="1">
      <c r="A47" s="172"/>
      <c r="B47" s="183"/>
      <c r="C47" s="183"/>
      <c r="D47" s="183"/>
      <c r="E47" s="183"/>
      <c r="F47" s="183"/>
      <c r="G47" s="183"/>
      <c r="H47" s="183"/>
      <c r="I47" s="183"/>
      <c r="J47" s="184"/>
    </row>
    <row r="48" spans="1:10" ht="12.75" customHeight="1">
      <c r="A48" s="172"/>
      <c r="B48" s="183"/>
      <c r="C48" s="183"/>
      <c r="D48" s="183"/>
      <c r="E48" s="183"/>
      <c r="F48" s="183"/>
      <c r="G48" s="183"/>
      <c r="H48" s="183"/>
      <c r="I48" s="183"/>
      <c r="J48" s="184"/>
    </row>
    <row r="49" spans="1:10" ht="12.75" customHeight="1">
      <c r="A49" s="172"/>
      <c r="B49" s="183"/>
      <c r="C49" s="183"/>
      <c r="D49" s="183"/>
      <c r="E49" s="183"/>
      <c r="F49" s="183"/>
      <c r="G49" s="183"/>
      <c r="H49" s="183"/>
      <c r="I49" s="183"/>
      <c r="J49" s="184"/>
    </row>
    <row r="50" spans="1:10" ht="12.75" customHeight="1">
      <c r="A50" s="172"/>
      <c r="B50" s="183"/>
      <c r="C50" s="183"/>
      <c r="D50" s="183"/>
      <c r="E50" s="183"/>
      <c r="F50" s="183"/>
      <c r="G50" s="183"/>
      <c r="H50" s="183"/>
      <c r="I50" s="183"/>
      <c r="J50" s="184"/>
    </row>
    <row r="51" spans="1:10" ht="12.75" customHeight="1">
      <c r="A51" s="172"/>
      <c r="B51" s="183"/>
      <c r="C51" s="183"/>
      <c r="D51" s="183"/>
      <c r="E51" s="183"/>
      <c r="F51" s="183"/>
      <c r="G51" s="183"/>
      <c r="H51" s="183"/>
      <c r="I51" s="183"/>
      <c r="J51" s="184"/>
    </row>
    <row r="52" spans="1:10" ht="12.75" customHeight="1">
      <c r="A52" s="174"/>
      <c r="B52" s="193"/>
      <c r="C52" s="193"/>
      <c r="D52" s="193"/>
      <c r="E52" s="193"/>
      <c r="F52" s="193"/>
      <c r="G52" s="193"/>
      <c r="H52" s="193"/>
      <c r="I52" s="193"/>
      <c r="J52" s="194"/>
    </row>
    <row r="53" spans="1:10" ht="12.75" customHeight="1">
      <c r="A53" s="375" t="s">
        <v>242</v>
      </c>
      <c r="B53" s="183"/>
      <c r="C53" s="183"/>
      <c r="D53" s="183"/>
      <c r="E53" s="195" t="str">
        <f>County</f>
        <v>Los Angeles</v>
      </c>
      <c r="F53" s="183"/>
      <c r="G53" s="183"/>
      <c r="H53" s="183"/>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371" t="s">
        <v>255</v>
      </c>
      <c r="B1" s="167"/>
      <c r="C1" s="167"/>
      <c r="D1" s="167"/>
      <c r="E1" s="167"/>
      <c r="F1" s="167"/>
      <c r="G1" s="167"/>
      <c r="H1" s="167"/>
      <c r="I1" s="167"/>
      <c r="J1" s="168"/>
    </row>
    <row r="2" spans="1:10" ht="12.75" customHeight="1">
      <c r="A2" s="376" t="s">
        <v>256</v>
      </c>
      <c r="B2" s="177"/>
      <c r="C2" s="177"/>
      <c r="D2" s="177"/>
      <c r="E2" s="177"/>
      <c r="F2" s="177"/>
      <c r="G2" s="177"/>
      <c r="H2" s="177"/>
      <c r="I2" s="177"/>
      <c r="J2" s="178"/>
    </row>
    <row r="3" spans="1:10" ht="12.75" customHeight="1">
      <c r="A3" s="377" t="s">
        <v>257</v>
      </c>
      <c r="B3" s="183"/>
      <c r="C3" s="183"/>
      <c r="D3" s="183"/>
      <c r="E3" s="183"/>
      <c r="F3" s="183"/>
      <c r="G3" s="183"/>
      <c r="H3" s="183"/>
      <c r="I3" s="183"/>
      <c r="J3" s="184"/>
    </row>
    <row r="4" spans="1:10" ht="12.75" customHeight="1">
      <c r="A4" s="377" t="s">
        <v>258</v>
      </c>
      <c r="B4" s="183"/>
      <c r="C4" s="183"/>
      <c r="D4" s="183"/>
      <c r="E4" s="183"/>
      <c r="F4" s="183"/>
      <c r="G4" s="183"/>
      <c r="H4" s="183"/>
      <c r="I4" s="183"/>
      <c r="J4" s="184"/>
    </row>
    <row r="5" spans="1:10" ht="12.75" customHeight="1">
      <c r="A5" s="377" t="s">
        <v>259</v>
      </c>
      <c r="B5" s="183"/>
      <c r="C5" s="183"/>
      <c r="D5" s="183"/>
      <c r="E5" s="183"/>
      <c r="F5" s="183"/>
      <c r="G5" s="183"/>
      <c r="H5" s="183"/>
      <c r="I5" s="183"/>
      <c r="J5" s="184"/>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380" t="s">
        <v>262</v>
      </c>
      <c r="B8" s="205"/>
      <c r="C8" s="205"/>
      <c r="D8" s="205"/>
      <c r="E8" s="205"/>
      <c r="F8" s="205"/>
      <c r="G8" s="205"/>
      <c r="H8" s="205"/>
      <c r="I8" s="205"/>
      <c r="J8" s="206"/>
    </row>
    <row r="9" spans="1:10" ht="12.75" customHeight="1">
      <c r="A9" s="222"/>
      <c r="B9" s="177"/>
      <c r="C9" s="177"/>
      <c r="D9" s="177"/>
      <c r="E9" s="177"/>
      <c r="F9" s="177"/>
      <c r="G9" s="177"/>
      <c r="H9" s="177"/>
      <c r="I9" s="177"/>
      <c r="J9" s="178"/>
    </row>
    <row r="10" spans="1:10" ht="12.75" customHeight="1">
      <c r="A10" s="172"/>
      <c r="B10" s="183"/>
      <c r="C10" s="183"/>
      <c r="D10" s="183"/>
      <c r="E10" s="183"/>
      <c r="F10" s="183"/>
      <c r="G10" s="183"/>
      <c r="H10" s="183"/>
      <c r="I10" s="183"/>
      <c r="J10" s="184"/>
    </row>
    <row r="11" spans="1:10" ht="12.75" customHeight="1">
      <c r="A11" s="172"/>
      <c r="B11" s="183"/>
      <c r="C11" s="183"/>
      <c r="D11" s="183"/>
      <c r="E11" s="183"/>
      <c r="F11" s="183"/>
      <c r="G11" s="183"/>
      <c r="H11" s="183"/>
      <c r="I11" s="183"/>
      <c r="J11" s="184"/>
    </row>
    <row r="12" spans="1:10" ht="12.75" customHeight="1">
      <c r="A12" s="172"/>
      <c r="B12" s="183"/>
      <c r="C12" s="183"/>
      <c r="D12" s="183"/>
      <c r="E12" s="183"/>
      <c r="F12" s="183"/>
      <c r="G12" s="183"/>
      <c r="H12" s="183"/>
      <c r="I12" s="183"/>
      <c r="J12" s="184"/>
    </row>
    <row r="13" spans="1:10" ht="12.75" customHeight="1">
      <c r="A13" s="172"/>
      <c r="B13" s="183"/>
      <c r="C13" s="183"/>
      <c r="D13" s="183"/>
      <c r="E13" s="183"/>
      <c r="F13" s="183"/>
      <c r="G13" s="183"/>
      <c r="H13" s="183"/>
      <c r="I13" s="183"/>
      <c r="J13" s="184"/>
    </row>
    <row r="14" spans="1:10" ht="12.75" customHeight="1">
      <c r="A14" s="172"/>
      <c r="B14" s="183"/>
      <c r="C14" s="183"/>
      <c r="D14" s="183"/>
      <c r="E14" s="183"/>
      <c r="F14" s="183"/>
      <c r="G14" s="183"/>
      <c r="H14" s="183"/>
      <c r="I14" s="183"/>
      <c r="J14" s="184"/>
    </row>
    <row r="15" spans="1:10" ht="12.75" customHeight="1">
      <c r="A15" s="172"/>
      <c r="B15" s="183"/>
      <c r="C15" s="183"/>
      <c r="D15" s="183"/>
      <c r="E15" s="183"/>
      <c r="F15" s="183"/>
      <c r="G15" s="183"/>
      <c r="H15" s="183"/>
      <c r="I15" s="183"/>
      <c r="J15" s="184"/>
    </row>
    <row r="16" spans="1:10" ht="12.75" customHeight="1">
      <c r="A16" s="172"/>
      <c r="B16" s="183"/>
      <c r="C16" s="183"/>
      <c r="D16" s="183"/>
      <c r="E16" s="183"/>
      <c r="F16" s="183"/>
      <c r="G16" s="183"/>
      <c r="H16" s="183"/>
      <c r="I16" s="183"/>
      <c r="J16" s="184"/>
    </row>
    <row r="17" spans="1:10" ht="12.75" customHeight="1">
      <c r="A17" s="172"/>
      <c r="B17" s="183"/>
      <c r="C17" s="183"/>
      <c r="D17" s="183"/>
      <c r="E17" s="183"/>
      <c r="F17" s="183"/>
      <c r="G17" s="183"/>
      <c r="H17" s="183"/>
      <c r="I17" s="183"/>
      <c r="J17" s="184"/>
    </row>
    <row r="18" spans="1:10" ht="12.75" customHeight="1">
      <c r="A18" s="172"/>
      <c r="B18" s="183"/>
      <c r="C18" s="183"/>
      <c r="D18" s="183"/>
      <c r="E18" s="183"/>
      <c r="F18" s="183"/>
      <c r="G18" s="183"/>
      <c r="H18" s="183"/>
      <c r="I18" s="183"/>
      <c r="J18" s="184"/>
    </row>
    <row r="19" spans="1:10" ht="12.75" customHeight="1">
      <c r="A19" s="172"/>
      <c r="B19" s="183"/>
      <c r="C19" s="183"/>
      <c r="D19" s="183"/>
      <c r="E19" s="183"/>
      <c r="F19" s="183"/>
      <c r="G19" s="183"/>
      <c r="H19" s="183"/>
      <c r="I19" s="183"/>
      <c r="J19" s="184"/>
    </row>
    <row r="20" spans="1:10" ht="12.75" customHeight="1">
      <c r="A20" s="172"/>
      <c r="B20" s="183"/>
      <c r="C20" s="183"/>
      <c r="D20" s="183"/>
      <c r="E20" s="183"/>
      <c r="F20" s="183"/>
      <c r="G20" s="183"/>
      <c r="H20" s="183"/>
      <c r="I20" s="183"/>
      <c r="J20" s="184"/>
    </row>
    <row r="21" spans="1:10" ht="12.75" customHeight="1">
      <c r="A21" s="172"/>
      <c r="B21" s="183"/>
      <c r="C21" s="183"/>
      <c r="D21" s="183"/>
      <c r="E21" s="183"/>
      <c r="F21" s="183"/>
      <c r="G21" s="183"/>
      <c r="H21" s="183"/>
      <c r="I21" s="183"/>
      <c r="J21" s="184"/>
    </row>
    <row r="22" spans="1:10" ht="12.75" customHeight="1">
      <c r="A22" s="172"/>
      <c r="B22" s="183"/>
      <c r="C22" s="183"/>
      <c r="D22" s="183"/>
      <c r="E22" s="183"/>
      <c r="F22" s="183"/>
      <c r="G22" s="183"/>
      <c r="H22" s="183"/>
      <c r="I22" s="183"/>
      <c r="J22" s="184"/>
    </row>
    <row r="23" spans="1:10" ht="12.75" customHeight="1">
      <c r="A23" s="172"/>
      <c r="B23" s="183"/>
      <c r="C23" s="183"/>
      <c r="D23" s="183"/>
      <c r="E23" s="183"/>
      <c r="F23" s="183"/>
      <c r="G23" s="183"/>
      <c r="H23" s="183"/>
      <c r="I23" s="183"/>
      <c r="J23" s="184"/>
    </row>
    <row r="24" spans="1:10" ht="12.75" customHeight="1">
      <c r="A24" s="174"/>
      <c r="B24" s="193"/>
      <c r="C24" s="193"/>
      <c r="D24" s="193"/>
      <c r="E24" s="193"/>
      <c r="F24" s="193"/>
      <c r="G24" s="193"/>
      <c r="H24" s="193"/>
      <c r="I24" s="193"/>
      <c r="J24" s="194"/>
    </row>
    <row r="25" spans="1:10" ht="12.75" customHeight="1">
      <c r="A25" s="382" t="s">
        <v>263</v>
      </c>
      <c r="B25" s="189"/>
      <c r="C25" s="189"/>
      <c r="D25" s="189"/>
      <c r="E25" s="189"/>
      <c r="F25" s="189"/>
      <c r="G25" s="189"/>
      <c r="H25" s="189"/>
      <c r="I25" s="189"/>
      <c r="J25" s="190"/>
    </row>
    <row r="26" spans="1:10" ht="12.75" customHeight="1">
      <c r="A26" s="383" t="s">
        <v>264</v>
      </c>
      <c r="B26" s="177"/>
      <c r="C26" s="177"/>
      <c r="D26" s="177"/>
      <c r="E26" s="177"/>
      <c r="F26" s="177"/>
      <c r="G26" s="177"/>
      <c r="H26" s="177"/>
      <c r="I26" s="177"/>
      <c r="J26" s="178"/>
    </row>
    <row r="27" spans="1:10" ht="12.75" customHeight="1">
      <c r="A27" s="172"/>
      <c r="B27" s="183"/>
      <c r="C27" s="183"/>
      <c r="D27" s="183"/>
      <c r="E27" s="183"/>
      <c r="F27" s="183"/>
      <c r="G27" s="183"/>
      <c r="H27" s="183"/>
      <c r="I27" s="183"/>
      <c r="J27" s="184"/>
    </row>
    <row r="28" spans="1:10" ht="12.75" customHeight="1">
      <c r="A28" s="174"/>
      <c r="B28" s="193"/>
      <c r="C28" s="193"/>
      <c r="D28" s="193"/>
      <c r="E28" s="193"/>
      <c r="F28" s="193"/>
      <c r="G28" s="193"/>
      <c r="H28" s="193"/>
      <c r="I28" s="193"/>
      <c r="J28" s="194"/>
    </row>
    <row r="29" spans="1:10" ht="12.75" customHeight="1">
      <c r="A29" s="222"/>
      <c r="B29" s="177"/>
      <c r="C29" s="177"/>
      <c r="D29" s="177"/>
      <c r="E29" s="177"/>
      <c r="F29" s="177"/>
      <c r="G29" s="177"/>
      <c r="H29" s="177"/>
      <c r="I29" s="177"/>
      <c r="J29" s="178"/>
    </row>
    <row r="30" spans="1:10" ht="12.75" customHeight="1">
      <c r="A30" s="172"/>
      <c r="B30" s="183"/>
      <c r="C30" s="183"/>
      <c r="D30" s="183"/>
      <c r="E30" s="183"/>
      <c r="F30" s="183"/>
      <c r="G30" s="183"/>
      <c r="H30" s="183"/>
      <c r="I30" s="183"/>
      <c r="J30" s="184"/>
    </row>
    <row r="31" spans="1:10" ht="12.75" customHeight="1">
      <c r="A31" s="172"/>
      <c r="B31" s="183"/>
      <c r="C31" s="183"/>
      <c r="D31" s="183"/>
      <c r="E31" s="183"/>
      <c r="F31" s="183"/>
      <c r="G31" s="183"/>
      <c r="H31" s="183"/>
      <c r="I31" s="183"/>
      <c r="J31" s="184"/>
    </row>
    <row r="32" spans="1:10" ht="12.75" customHeight="1">
      <c r="A32" s="172"/>
      <c r="B32" s="183"/>
      <c r="C32" s="183"/>
      <c r="D32" s="183"/>
      <c r="E32" s="183"/>
      <c r="F32" s="183"/>
      <c r="G32" s="183"/>
      <c r="H32" s="183"/>
      <c r="I32" s="183"/>
      <c r="J32" s="184"/>
    </row>
    <row r="33" spans="1:10" ht="12.75" customHeight="1">
      <c r="A33" s="172"/>
      <c r="B33" s="183"/>
      <c r="C33" s="183"/>
      <c r="D33" s="183"/>
      <c r="E33" s="183"/>
      <c r="F33" s="183"/>
      <c r="G33" s="183"/>
      <c r="H33" s="183"/>
      <c r="I33" s="183"/>
      <c r="J33" s="184"/>
    </row>
    <row r="34" spans="1:10" ht="12.75" customHeight="1">
      <c r="A34" s="172"/>
      <c r="B34" s="183"/>
      <c r="C34" s="183"/>
      <c r="D34" s="183"/>
      <c r="E34" s="183"/>
      <c r="F34" s="183"/>
      <c r="G34" s="183"/>
      <c r="H34" s="183"/>
      <c r="I34" s="183"/>
      <c r="J34" s="184"/>
    </row>
    <row r="35" spans="1:10" ht="12.75" customHeight="1">
      <c r="A35" s="172"/>
      <c r="B35" s="183"/>
      <c r="C35" s="183"/>
      <c r="D35" s="183"/>
      <c r="E35" s="183"/>
      <c r="F35" s="183"/>
      <c r="G35" s="183"/>
      <c r="H35" s="183"/>
      <c r="I35" s="183"/>
      <c r="J35" s="184"/>
    </row>
    <row r="36" spans="1:10" ht="12.75" customHeight="1">
      <c r="A36" s="172"/>
      <c r="B36" s="183"/>
      <c r="C36" s="183"/>
      <c r="D36" s="183"/>
      <c r="E36" s="183"/>
      <c r="F36" s="183"/>
      <c r="G36" s="183"/>
      <c r="H36" s="183"/>
      <c r="I36" s="183"/>
      <c r="J36" s="184"/>
    </row>
    <row r="37" spans="1:10" ht="12.75" customHeight="1">
      <c r="A37" s="172"/>
      <c r="B37" s="183"/>
      <c r="C37" s="183"/>
      <c r="D37" s="183"/>
      <c r="E37" s="183"/>
      <c r="F37" s="183"/>
      <c r="G37" s="183"/>
      <c r="H37" s="183"/>
      <c r="I37" s="183"/>
      <c r="J37" s="184"/>
    </row>
    <row r="38" spans="1:10" ht="12.75" customHeight="1">
      <c r="A38" s="172"/>
      <c r="B38" s="183"/>
      <c r="C38" s="183"/>
      <c r="D38" s="183"/>
      <c r="E38" s="183"/>
      <c r="F38" s="183"/>
      <c r="G38" s="183"/>
      <c r="H38" s="183"/>
      <c r="I38" s="183"/>
      <c r="J38" s="184"/>
    </row>
    <row r="39" spans="1:10" ht="12.75" customHeight="1">
      <c r="A39" s="172"/>
      <c r="B39" s="183"/>
      <c r="C39" s="183"/>
      <c r="D39" s="183"/>
      <c r="E39" s="183"/>
      <c r="F39" s="183"/>
      <c r="G39" s="183"/>
      <c r="H39" s="183"/>
      <c r="I39" s="183"/>
      <c r="J39" s="184"/>
    </row>
    <row r="40" spans="1:10" ht="12.75" customHeight="1">
      <c r="A40" s="172"/>
      <c r="B40" s="183"/>
      <c r="C40" s="183"/>
      <c r="D40" s="183"/>
      <c r="E40" s="183"/>
      <c r="F40" s="183"/>
      <c r="G40" s="183"/>
      <c r="H40" s="183"/>
      <c r="I40" s="183"/>
      <c r="J40" s="184"/>
    </row>
    <row r="41" spans="1:10" ht="12.75" customHeight="1">
      <c r="A41" s="172"/>
      <c r="B41" s="183"/>
      <c r="C41" s="183"/>
      <c r="D41" s="183"/>
      <c r="E41" s="183"/>
      <c r="F41" s="183"/>
      <c r="G41" s="183"/>
      <c r="H41" s="183"/>
      <c r="I41" s="183"/>
      <c r="J41" s="184"/>
    </row>
    <row r="42" spans="1:10" ht="12.75" customHeight="1">
      <c r="A42" s="172"/>
      <c r="B42" s="183"/>
      <c r="C42" s="183"/>
      <c r="D42" s="183"/>
      <c r="E42" s="183"/>
      <c r="F42" s="183"/>
      <c r="G42" s="183"/>
      <c r="H42" s="183"/>
      <c r="I42" s="183"/>
      <c r="J42" s="184"/>
    </row>
    <row r="43" spans="1:10" ht="12.75" customHeight="1">
      <c r="A43" s="174"/>
      <c r="B43" s="193"/>
      <c r="C43" s="193"/>
      <c r="D43" s="193"/>
      <c r="E43" s="193"/>
      <c r="F43" s="193"/>
      <c r="G43" s="193"/>
      <c r="H43" s="193"/>
      <c r="I43" s="193"/>
      <c r="J43" s="194"/>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95" t="s">
        <v>265</v>
      </c>
      <c r="B53" s="183"/>
      <c r="C53" s="183"/>
      <c r="D53" s="183"/>
      <c r="E53" s="183"/>
      <c r="F53" s="183"/>
      <c r="G53" s="183"/>
      <c r="H53" s="183"/>
      <c r="I53" s="183"/>
      <c r="J53" s="183"/>
    </row>
    <row r="54" spans="1:10" ht="12.75" customHeight="1">
      <c r="A54" s="384" t="s">
        <v>266</v>
      </c>
      <c r="B54" s="183"/>
      <c r="C54" s="183"/>
      <c r="D54" s="183"/>
      <c r="E54" s="183"/>
      <c r="F54" s="183"/>
      <c r="G54" s="183"/>
      <c r="H54" s="183"/>
      <c r="I54" s="183"/>
      <c r="J54" s="183"/>
    </row>
    <row r="55" spans="1:10" ht="12.75" customHeight="1"/>
    <row r="56" spans="1:10" ht="12.75" customHeight="1">
      <c r="A56" s="375" t="s">
        <v>242</v>
      </c>
      <c r="B56" s="183"/>
      <c r="C56" s="183"/>
      <c r="D56" s="183"/>
      <c r="E56" s="195" t="str">
        <f>County</f>
        <v>Los Angeles</v>
      </c>
      <c r="F56" s="183"/>
      <c r="G56" s="183"/>
      <c r="H56" s="183"/>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Los Angeles</v>
      </c>
    </row>
    <row r="2" spans="1:2" ht="12.75" customHeight="1">
      <c r="A2" s="144" t="s">
        <v>268</v>
      </c>
      <c r="B2" s="145">
        <f>Reportdate</f>
        <v>45566</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Sharon Hawkins</v>
      </c>
    </row>
    <row r="10" spans="1:2" ht="12.75" customHeight="1">
      <c r="A10" s="144" t="s">
        <v>276</v>
      </c>
      <c r="B10" s="144" t="str">
        <f>primarytitle</f>
        <v>Probation Director</v>
      </c>
    </row>
    <row r="11" spans="1:2" ht="12.75" customHeight="1">
      <c r="A11" s="144" t="s">
        <v>277</v>
      </c>
      <c r="B11" s="144" t="str">
        <f>primphone</f>
        <v>562 319-7341</v>
      </c>
    </row>
    <row r="12" spans="1:2" ht="12.75" customHeight="1">
      <c r="A12" s="144" t="s">
        <v>278</v>
      </c>
      <c r="B12" s="144" t="str">
        <f>preemail</f>
        <v>sharon.hawkins@probation.lacounty.gov</v>
      </c>
    </row>
    <row r="13" spans="1:2" ht="12.75" customHeight="1">
      <c r="A13" s="144" t="s">
        <v>279</v>
      </c>
      <c r="B13" s="147" t="str">
        <f>seccontact</f>
        <v>Kimberly Epps</v>
      </c>
    </row>
    <row r="14" spans="1:2" ht="12.75" customHeight="1">
      <c r="A14" s="144" t="s">
        <v>280</v>
      </c>
      <c r="B14" s="147" t="str">
        <f>seccontitle</f>
        <v>Chief Deputy Probation Officer</v>
      </c>
    </row>
    <row r="15" spans="1:2" ht="12.75" customHeight="1">
      <c r="A15" s="144" t="s">
        <v>281</v>
      </c>
      <c r="B15" s="144" t="str">
        <f>secphone</f>
        <v>562 940-2513</v>
      </c>
    </row>
    <row r="16" spans="1:2" ht="12.75" customHeight="1">
      <c r="A16" s="144" t="s">
        <v>282</v>
      </c>
      <c r="B16" s="144" t="str">
        <f>secemail</f>
        <v>Kimberly.epps@probation.lacounty.gov</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0</v>
      </c>
    </row>
    <row r="24" spans="1:2" ht="12.75" customHeight="1">
      <c r="A24" s="144" t="s">
        <v>290</v>
      </c>
      <c r="B24" s="148">
        <f>t1yobgserv</f>
        <v>0</v>
      </c>
    </row>
    <row r="25" spans="1:2" ht="12.75" customHeight="1">
      <c r="A25" s="144" t="s">
        <v>291</v>
      </c>
      <c r="B25" s="148">
        <f>t1yobgprof</f>
        <v>0</v>
      </c>
    </row>
    <row r="26" spans="1:2" ht="12.75" customHeight="1">
      <c r="A26" s="144" t="s">
        <v>292</v>
      </c>
      <c r="B26" s="148">
        <f>t1yobgcbo</f>
        <v>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0</v>
      </c>
    </row>
    <row r="33" spans="1:2" ht="12.75" customHeight="1">
      <c r="A33" s="144" t="s">
        <v>299</v>
      </c>
      <c r="B33" s="148">
        <f>t1jjcpasal</f>
        <v>24844000</v>
      </c>
    </row>
    <row r="34" spans="1:2" ht="12.75" customHeight="1">
      <c r="A34" s="144" t="s">
        <v>300</v>
      </c>
      <c r="B34" s="148">
        <f>t1jjcpaserv</f>
        <v>8151333.0800000001</v>
      </c>
    </row>
    <row r="35" spans="1:2" ht="12.75" customHeight="1">
      <c r="A35" s="144" t="s">
        <v>301</v>
      </c>
      <c r="B35" s="148">
        <f>t1jjcpaprof</f>
        <v>5829120.8200000003</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38824453.899999999</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Los Angeles</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Los Angeles</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38824453.899999999</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Los Angeles</v>
      </c>
      <c r="B2" s="145">
        <f>Reportdate</f>
        <v>45566</v>
      </c>
      <c r="C2" s="33" t="e">
        <f>Chief</f>
        <v>#REF!</v>
      </c>
      <c r="D2" s="144" t="e">
        <f>Chiefphone2</f>
        <v>#REF!</v>
      </c>
      <c r="E2" s="144" t="e">
        <f>Address</f>
        <v>#REF!</v>
      </c>
      <c r="F2" s="144" t="e">
        <f>City</f>
        <v>#REF!</v>
      </c>
      <c r="G2" s="146" t="e">
        <f>ZIP</f>
        <v>#REF!</v>
      </c>
      <c r="H2" s="144" t="e">
        <f>Chiefemail2</f>
        <v>#REF!</v>
      </c>
      <c r="I2" s="144" t="str">
        <f>primcontact</f>
        <v>Sharon Hawkins</v>
      </c>
      <c r="J2" s="144" t="str">
        <f>primarytitle</f>
        <v>Probation Director</v>
      </c>
      <c r="K2" s="144" t="str">
        <f>primphone</f>
        <v>562 319-7341</v>
      </c>
      <c r="L2" s="144" t="str">
        <f>preemail</f>
        <v>sharon.hawkins@probation.lacounty.gov</v>
      </c>
      <c r="M2" s="147" t="str">
        <f>seccontact</f>
        <v>Kimberly Epps</v>
      </c>
      <c r="N2" s="147" t="str">
        <f>seccontitle</f>
        <v>Chief Deputy Probation Officer</v>
      </c>
      <c r="O2" s="144" t="str">
        <f>secphone</f>
        <v>562 940-2513</v>
      </c>
      <c r="P2" s="144" t="str">
        <f>secemail</f>
        <v>Kimberly.epps@probation.lacounty.gov</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0</v>
      </c>
      <c r="X2" s="148">
        <f>t1yobgserv</f>
        <v>0</v>
      </c>
      <c r="Y2" s="148">
        <f>t1yobgprof</f>
        <v>0</v>
      </c>
      <c r="Z2" s="148">
        <f>t1yobgcbo</f>
        <v>0</v>
      </c>
      <c r="AA2" s="148">
        <f>t1yobgequip</f>
        <v>0</v>
      </c>
      <c r="AB2" s="148">
        <f>t1yobgadmin</f>
        <v>0</v>
      </c>
      <c r="AC2" s="148">
        <f>t1yobgothr1</f>
        <v>0</v>
      </c>
      <c r="AD2" s="148">
        <f>t1yobgothr2</f>
        <v>0</v>
      </c>
      <c r="AE2" s="148">
        <f>t1yobgothr3</f>
        <v>0</v>
      </c>
      <c r="AF2" s="148">
        <f>t1yobgtot</f>
        <v>0</v>
      </c>
      <c r="AG2" s="148">
        <f>t1jjcpasal</f>
        <v>24844000</v>
      </c>
      <c r="AH2" s="148">
        <f>t1jjcpaserv</f>
        <v>8151333.0800000001</v>
      </c>
      <c r="AI2" s="148">
        <f>t1jjcpaprof</f>
        <v>5829120.8200000003</v>
      </c>
      <c r="AJ2" s="148">
        <f>t1jjcpacbo</f>
        <v>0</v>
      </c>
      <c r="AK2" s="148">
        <f>t1jjcpaequip</f>
        <v>0</v>
      </c>
      <c r="AL2" s="148">
        <f>t1jjcpaadmin</f>
        <v>0</v>
      </c>
      <c r="AM2" s="148">
        <f>t1jjcpaothr1</f>
        <v>0</v>
      </c>
      <c r="AN2" s="148">
        <f>t1jjcpaothr2</f>
        <v>0</v>
      </c>
      <c r="AO2" s="148">
        <f>t1jjcpaothr3</f>
        <v>0</v>
      </c>
      <c r="AP2" s="148">
        <f>t1jjcpatot</f>
        <v>38824453.899999999</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Los Angeles</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Los Angeles</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38824453.899999999</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869EC-915C-489F-80E1-63D57DEA5CDF}">
  <ds:schemaRefs>
    <ds:schemaRef ds:uri="http://www.w3.org/XML/1998/namespace"/>
    <ds:schemaRef ds:uri="http://schemas.microsoft.com/office/2006/documentManagement/types"/>
    <ds:schemaRef ds:uri="http://purl.org/dc/terms/"/>
    <ds:schemaRef ds:uri="6320e372-7175-42ae-bb6d-dd857cd9bdf5"/>
    <ds:schemaRef ds:uri="http://schemas.microsoft.com/office/infopath/2007/PartnerControls"/>
    <ds:schemaRef ds:uri="http://purl.org/dc/elements/1.1/"/>
    <ds:schemaRef ds:uri="a34f6b50-a9f7-4204-89ac-e0f2c967f41a"/>
    <ds:schemaRef ds:uri="http://schemas.openxmlformats.org/package/2006/metadata/core-properties"/>
    <ds:schemaRef ds:uri="http://schemas.microsoft.com/office/2006/metadata/properties"/>
    <ds:schemaRef ds:uri="http://purl.org/dc/dcmitype/"/>
    <ds:schemaRef ds:uri="44ef146a-415b-42d7-870c-0967f9f87e75"/>
    <ds:schemaRef ds:uri="92fe40f3-4649-4916-afec-a9b09ce26e8e"/>
  </ds:schemaRefs>
</ds:datastoreItem>
</file>

<file path=customXml/itemProps2.xml><?xml version="1.0" encoding="utf-8"?>
<ds:datastoreItem xmlns:ds="http://schemas.openxmlformats.org/officeDocument/2006/customXml" ds:itemID="{5AFBD6F6-CBD2-47F9-8EEC-E1DC66F3E5AF}"/>
</file>

<file path=customXml/itemProps3.xml><?xml version="1.0" encoding="utf-8"?>
<ds:datastoreItem xmlns:ds="http://schemas.openxmlformats.org/officeDocument/2006/customXml" ds:itemID="{AC504C14-295D-4A08-9ADD-DF591FD2A4A8}">
  <ds:schemaRefs>
    <ds:schemaRef ds:uri="http://schemas.microsoft.com/sharepoint/v3/contenttype/fo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87</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Addl EXPENDITURE DETAILS (2)</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 (2)'!Print_Area</vt:lpstr>
      <vt:lpstr>'CONTACT INFORMATION'!Print_Area</vt:lpstr>
      <vt:lpstr>'EXPENDITURE DETAILS'!Print_Area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Claudia Valenzuela</cp:lastModifiedBy>
  <cp:lastPrinted>2024-10-01T22:10:53Z</cp:lastPrinted>
  <dcterms:created xsi:type="dcterms:W3CDTF">2010-06-09T19:05:00Z</dcterms:created>
  <dcterms:modified xsi:type="dcterms:W3CDTF">2024-10-01T22:24:29Z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